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<sst xmlns="http://schemas.openxmlformats.org/spreadsheetml/2006/main" count="55" uniqueCount="36">
  <si>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01.10.2018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</si>
  <si>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</si>
  <si>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</si>
  <si>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</si>
  <si>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</si>
  <si>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</si>
  <si>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</si>
  <si>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</si>
  <si>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</si>
  <si>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</si>
  <si>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</si>
  <si>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січень-вересень</t>
  </si>
  <si>
    <t>виконано
січень-вересень</t>
  </si>
  <si>
    <t>%</t>
  </si>
  <si>
    <t>затерджено з урахуванням змін на 
січень-вересень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</si>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</sst>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2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4" fontId="5" fillId="0" borderId="24" xfId="334" applyNumberFormat="1" applyFont="1" applyFill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K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:B37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43374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2" t="s">
        <v>13</v>
      </c>
      <c r="F9" s="33" t="s">
        <v>14</v>
      </c>
      <c r="G9" s="32" t="s">
        <v>15</v>
      </c>
      <c r="H9" s="34" t="s">
        <v>13</v>
      </c>
      <c r="I9" s="33" t="s">
        <v>14</v>
      </c>
      <c r="J9" s="32" t="s">
        <v>15</v>
      </c>
      <c r="K9" s="35" t="s">
        <v>13</v>
      </c>
      <c r="L9" s="33" t="s">
        <v>14</v>
      </c>
      <c r="M9" s="32" t="s">
        <v>15</v>
      </c>
      <c r="N9" s="35" t="s">
        <v>13</v>
      </c>
      <c r="O9" s="33" t="s">
        <v>14</v>
      </c>
      <c r="P9" s="32" t="s">
        <v>15</v>
      </c>
      <c r="Q9" s="35" t="s">
        <v>13</v>
      </c>
      <c r="R9" s="33" t="s">
        <v>14</v>
      </c>
      <c r="S9" s="32" t="s">
        <v>15</v>
      </c>
      <c r="T9" s="35" t="s">
        <v>13</v>
      </c>
      <c r="U9" s="33" t="s">
        <v>14</v>
      </c>
      <c r="V9" s="32" t="s">
        <v>15</v>
      </c>
      <c r="W9" s="35" t="s">
        <v>13</v>
      </c>
      <c r="X9" s="33" t="s">
        <v>14</v>
      </c>
      <c r="Y9" s="32" t="s">
        <v>15</v>
      </c>
      <c r="Z9" s="36" t="s">
        <v>13</v>
      </c>
    </row>
    <row r="10" spans="1:26" ht="42.75" customHeight="1" thickBot="1">
      <c r="A10" s="37"/>
      <c r="B10" s="38" t="s">
        <v>16</v>
      </c>
      <c r="C10" s="39">
        <v>42456692</v>
      </c>
      <c r="D10" s="39">
        <v>45583736.04</v>
      </c>
      <c r="E10" s="40">
        <f aca="true" t="shared" si="0" ref="E10:E29">D10/C10*100</f>
        <v>107.36525596483118</v>
      </c>
      <c r="F10" s="41">
        <v>35550373</v>
      </c>
      <c r="G10" s="41">
        <v>33978441.86</v>
      </c>
      <c r="H10" s="42">
        <f aca="true" t="shared" si="1" ref="H10:H29">G10/F10*100</f>
        <v>95.57829916439977</v>
      </c>
      <c r="I10" s="41">
        <v>4508332</v>
      </c>
      <c r="J10" s="41">
        <v>4233212.82</v>
      </c>
      <c r="K10" s="42">
        <f aca="true" t="shared" si="2" ref="K10:K29">J10/I10*100</f>
        <v>93.89753948910595</v>
      </c>
      <c r="L10" s="41"/>
      <c r="M10" s="41"/>
      <c r="N10" s="41"/>
      <c r="O10" s="43">
        <v>14639332</v>
      </c>
      <c r="P10" s="43">
        <v>13775466.489999996</v>
      </c>
      <c r="Q10" s="42">
        <f aca="true" t="shared" si="3" ref="Q10:Q15">P10/O10*100</f>
        <v>94.09901005045856</v>
      </c>
      <c r="R10" s="44"/>
      <c r="S10" s="44"/>
      <c r="T10" s="41"/>
      <c r="U10" s="43">
        <v>14086609</v>
      </c>
      <c r="V10" s="43">
        <v>13809947.31</v>
      </c>
      <c r="W10" s="42">
        <f aca="true" t="shared" si="4" ref="W10:W18">V10/U10*100</f>
        <v>98.03599510712621</v>
      </c>
      <c r="X10" s="43"/>
      <c r="Y10" s="43"/>
      <c r="Z10" s="45"/>
    </row>
    <row r="11" spans="1:26" ht="38.25" customHeight="1">
      <c r="A11" s="18"/>
      <c r="B11" s="46" t="s">
        <v>17</v>
      </c>
      <c r="C11" s="47">
        <v>7934327</v>
      </c>
      <c r="D11" s="47">
        <v>8525865.95</v>
      </c>
      <c r="E11" s="48">
        <f t="shared" si="0"/>
        <v>107.45543950986642</v>
      </c>
      <c r="F11" s="49">
        <v>8902089</v>
      </c>
      <c r="G11" s="49">
        <v>7473356.91</v>
      </c>
      <c r="H11" s="50">
        <f t="shared" si="1"/>
        <v>83.95059755075465</v>
      </c>
      <c r="I11" s="49">
        <v>2219716</v>
      </c>
      <c r="J11" s="49">
        <v>2017835.62</v>
      </c>
      <c r="K11" s="50">
        <f t="shared" si="2"/>
        <v>90.90512570076534</v>
      </c>
      <c r="L11" s="51"/>
      <c r="M11" s="49"/>
      <c r="N11" s="49"/>
      <c r="O11" s="51">
        <v>2861532</v>
      </c>
      <c r="P11" s="51">
        <v>2401848.95</v>
      </c>
      <c r="Q11" s="50">
        <f t="shared" si="3"/>
        <v>83.93577111840791</v>
      </c>
      <c r="R11" s="49"/>
      <c r="S11" s="49"/>
      <c r="T11" s="49"/>
      <c r="U11" s="51">
        <v>2243711</v>
      </c>
      <c r="V11" s="51">
        <v>1695993.44</v>
      </c>
      <c r="W11" s="50">
        <f t="shared" si="4"/>
        <v>75.58876521976316</v>
      </c>
      <c r="X11" s="51">
        <v>952703</v>
      </c>
      <c r="Y11" s="51">
        <v>760653.63</v>
      </c>
      <c r="Z11" s="52">
        <f>Y11/X11*100</f>
        <v>79.84163270190186</v>
      </c>
    </row>
    <row r="12" spans="1:26" ht="25.5">
      <c r="A12" s="18"/>
      <c r="B12" s="46" t="s">
        <v>18</v>
      </c>
      <c r="C12" s="47">
        <v>8792845</v>
      </c>
      <c r="D12" s="47">
        <v>9234491.01</v>
      </c>
      <c r="E12" s="48">
        <f t="shared" si="0"/>
        <v>105.02278852862754</v>
      </c>
      <c r="F12" s="49">
        <v>9515406</v>
      </c>
      <c r="G12" s="49">
        <v>6786736.420000001</v>
      </c>
      <c r="H12" s="50">
        <f t="shared" si="1"/>
        <v>71.32366627340969</v>
      </c>
      <c r="I12" s="49">
        <v>2813732</v>
      </c>
      <c r="J12" s="49">
        <v>1935892.47</v>
      </c>
      <c r="K12" s="50">
        <f t="shared" si="2"/>
        <v>68.80159411059759</v>
      </c>
      <c r="L12" s="53"/>
      <c r="M12" s="53"/>
      <c r="N12" s="49"/>
      <c r="O12" s="51">
        <v>2139770</v>
      </c>
      <c r="P12" s="51">
        <v>1833050.06</v>
      </c>
      <c r="Q12" s="50">
        <f t="shared" si="3"/>
        <v>85.66575192660893</v>
      </c>
      <c r="R12" s="53"/>
      <c r="S12" s="53"/>
      <c r="T12" s="49"/>
      <c r="U12" s="51">
        <v>2320161</v>
      </c>
      <c r="V12" s="51">
        <v>1245661.53</v>
      </c>
      <c r="W12" s="50">
        <f t="shared" si="4"/>
        <v>53.6885815251614</v>
      </c>
      <c r="X12" s="51">
        <v>703313</v>
      </c>
      <c r="Y12" s="51">
        <v>627468.38</v>
      </c>
      <c r="Z12" s="52">
        <f>Y12/X12*100</f>
        <v>89.21609297709556</v>
      </c>
    </row>
    <row r="13" spans="1:26" ht="25.5" hidden="1">
      <c r="A13" s="18"/>
      <c r="B13" s="46" t="s">
        <v>19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20</v>
      </c>
      <c r="C14" s="47">
        <v>11176567</v>
      </c>
      <c r="D14" s="47">
        <v>11536508.8</v>
      </c>
      <c r="E14" s="48">
        <f t="shared" si="0"/>
        <v>103.22050411365136</v>
      </c>
      <c r="F14" s="49">
        <v>12323220</v>
      </c>
      <c r="G14" s="49">
        <v>10169514.340000004</v>
      </c>
      <c r="H14" s="50">
        <f t="shared" si="1"/>
        <v>82.52319069204319</v>
      </c>
      <c r="I14" s="49">
        <v>2906783</v>
      </c>
      <c r="J14" s="49">
        <v>2388083.19</v>
      </c>
      <c r="K14" s="50">
        <f t="shared" si="2"/>
        <v>82.15553723824586</v>
      </c>
      <c r="L14" s="51">
        <v>790523</v>
      </c>
      <c r="M14" s="49">
        <v>690490.22</v>
      </c>
      <c r="N14" s="50">
        <f>M14/L14*100</f>
        <v>87.34600005312939</v>
      </c>
      <c r="O14" s="51">
        <v>3829566</v>
      </c>
      <c r="P14" s="51">
        <v>3513012.6</v>
      </c>
      <c r="Q14" s="50">
        <f t="shared" si="3"/>
        <v>91.73396149850923</v>
      </c>
      <c r="R14" s="53"/>
      <c r="S14" s="53"/>
      <c r="T14" s="49"/>
      <c r="U14" s="51">
        <v>3157182</v>
      </c>
      <c r="V14" s="51">
        <v>2509260.3</v>
      </c>
      <c r="W14" s="50">
        <f t="shared" si="4"/>
        <v>79.47784765021466</v>
      </c>
      <c r="X14" s="51">
        <v>933143</v>
      </c>
      <c r="Y14" s="51">
        <v>696499.19</v>
      </c>
      <c r="Z14" s="52">
        <f>Y14/X14*100</f>
        <v>74.64013447027948</v>
      </c>
    </row>
    <row r="15" spans="1:26" ht="25.5">
      <c r="A15" s="18"/>
      <c r="B15" s="46" t="s">
        <v>21</v>
      </c>
      <c r="C15" s="47">
        <v>3004685</v>
      </c>
      <c r="D15" s="47">
        <v>3080769.08</v>
      </c>
      <c r="E15" s="48">
        <f t="shared" si="0"/>
        <v>102.53218157643813</v>
      </c>
      <c r="F15" s="49">
        <v>2844685</v>
      </c>
      <c r="G15" s="49">
        <v>2543448.28</v>
      </c>
      <c r="H15" s="50">
        <f t="shared" si="1"/>
        <v>89.41054211626242</v>
      </c>
      <c r="I15" s="49">
        <v>737591</v>
      </c>
      <c r="J15" s="49">
        <v>727683.04</v>
      </c>
      <c r="K15" s="50">
        <f t="shared" si="2"/>
        <v>98.65671354449825</v>
      </c>
      <c r="L15" s="49"/>
      <c r="M15" s="49"/>
      <c r="N15" s="49"/>
      <c r="O15" s="51">
        <v>1459743</v>
      </c>
      <c r="P15" s="51">
        <v>1211815.28</v>
      </c>
      <c r="Q15" s="50">
        <f t="shared" si="3"/>
        <v>83.01565960583473</v>
      </c>
      <c r="R15" s="53"/>
      <c r="S15" s="53"/>
      <c r="T15" s="49"/>
      <c r="U15" s="51">
        <v>290568</v>
      </c>
      <c r="V15" s="51">
        <v>279304.31</v>
      </c>
      <c r="W15" s="50">
        <f t="shared" si="4"/>
        <v>96.12356143828639</v>
      </c>
      <c r="X15" s="51">
        <v>345863</v>
      </c>
      <c r="Y15" s="51">
        <v>313725.65</v>
      </c>
      <c r="Z15" s="52">
        <f>Y15/X15*100</f>
        <v>90.70806938007246</v>
      </c>
    </row>
    <row r="16" spans="1:26" ht="25.5">
      <c r="A16" s="18"/>
      <c r="B16" s="46" t="s">
        <v>22</v>
      </c>
      <c r="C16" s="47">
        <v>3801703</v>
      </c>
      <c r="D16" s="47">
        <v>3815378.74</v>
      </c>
      <c r="E16" s="48">
        <f t="shared" si="0"/>
        <v>100.35972668038508</v>
      </c>
      <c r="F16" s="49">
        <v>4509448</v>
      </c>
      <c r="G16" s="49">
        <v>2942266.08</v>
      </c>
      <c r="H16" s="50">
        <f t="shared" si="1"/>
        <v>65.2467015918578</v>
      </c>
      <c r="I16" s="49">
        <v>1472837</v>
      </c>
      <c r="J16" s="49">
        <v>1154924.06</v>
      </c>
      <c r="K16" s="50">
        <f t="shared" si="2"/>
        <v>78.41492711006039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2234128</v>
      </c>
      <c r="V16" s="51">
        <v>1325365.85</v>
      </c>
      <c r="W16" s="50">
        <f t="shared" si="4"/>
        <v>59.32363096474329</v>
      </c>
      <c r="X16" s="51">
        <v>458970</v>
      </c>
      <c r="Y16" s="51">
        <v>253260.18</v>
      </c>
      <c r="Z16" s="52">
        <f>Y16/X16*100</f>
        <v>55.180116347473685</v>
      </c>
    </row>
    <row r="17" spans="1:26" ht="26.25" thickBot="1">
      <c r="A17" s="37"/>
      <c r="B17" s="54" t="s">
        <v>23</v>
      </c>
      <c r="C17" s="55">
        <v>25625817</v>
      </c>
      <c r="D17" s="55">
        <v>27717469.720000003</v>
      </c>
      <c r="E17" s="56">
        <f t="shared" si="0"/>
        <v>108.16228696240202</v>
      </c>
      <c r="F17" s="57">
        <v>20133568</v>
      </c>
      <c r="G17" s="57">
        <v>16752129.06</v>
      </c>
      <c r="H17" s="56">
        <f t="shared" si="1"/>
        <v>83.20496923347119</v>
      </c>
      <c r="I17" s="57">
        <v>4936102</v>
      </c>
      <c r="J17" s="57">
        <v>4239256.9</v>
      </c>
      <c r="K17" s="56">
        <f t="shared" si="2"/>
        <v>85.88268435295706</v>
      </c>
      <c r="L17" s="58"/>
      <c r="M17" s="58"/>
      <c r="N17" s="58"/>
      <c r="O17" s="59">
        <v>8405003</v>
      </c>
      <c r="P17" s="59">
        <v>6898662.550000001</v>
      </c>
      <c r="Q17" s="56">
        <f>P17/O17*100</f>
        <v>82.07804982342066</v>
      </c>
      <c r="R17" s="60"/>
      <c r="S17" s="60"/>
      <c r="T17" s="58"/>
      <c r="U17" s="59">
        <v>3233340</v>
      </c>
      <c r="V17" s="59">
        <v>2879392.52</v>
      </c>
      <c r="W17" s="56">
        <f t="shared" si="4"/>
        <v>89.05319329238498</v>
      </c>
      <c r="X17" s="59">
        <v>2175878</v>
      </c>
      <c r="Y17" s="59">
        <v>1736684.36</v>
      </c>
      <c r="Z17" s="61">
        <f>Y17/X17*100</f>
        <v>79.81533707312634</v>
      </c>
    </row>
    <row r="18" spans="1:26" ht="26.25" thickBot="1">
      <c r="A18" s="62"/>
      <c r="B18" s="63" t="s">
        <v>24</v>
      </c>
      <c r="C18" s="64">
        <f>SUM(C11:C17)</f>
        <v>60335944</v>
      </c>
      <c r="D18" s="64">
        <f>SUM(D11:D17)</f>
        <v>63910483.30000001</v>
      </c>
      <c r="E18" s="65">
        <f t="shared" si="0"/>
        <v>105.92439442067901</v>
      </c>
      <c r="F18" s="66">
        <f>SUM(F11:F17)</f>
        <v>58228416</v>
      </c>
      <c r="G18" s="66">
        <f>SUM(G11:G17)</f>
        <v>46667451.09000001</v>
      </c>
      <c r="H18" s="67">
        <f t="shared" si="1"/>
        <v>80.14549303556532</v>
      </c>
      <c r="I18" s="66">
        <f>SUM(I11:I17)</f>
        <v>15086761</v>
      </c>
      <c r="J18" s="66">
        <f>SUM(J11:J17)</f>
        <v>12463675.28</v>
      </c>
      <c r="K18" s="67">
        <f t="shared" si="2"/>
        <v>82.6133275392909</v>
      </c>
      <c r="L18" s="66">
        <f>SUM(L11:L17)</f>
        <v>790523</v>
      </c>
      <c r="M18" s="66">
        <f>SUM(M11:M17)</f>
        <v>690490.22</v>
      </c>
      <c r="N18" s="67">
        <f>M18/L18*100</f>
        <v>87.34600005312939</v>
      </c>
      <c r="O18" s="66">
        <f>SUM(O11:O17)</f>
        <v>18695614</v>
      </c>
      <c r="P18" s="66">
        <f>SUM(P11:P17)</f>
        <v>15858389.44</v>
      </c>
      <c r="Q18" s="67">
        <f>P18/O18*100</f>
        <v>84.82411671528948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13479090</v>
      </c>
      <c r="V18" s="66">
        <f>SUM(V11:V17)</f>
        <v>9934977.95</v>
      </c>
      <c r="W18" s="67">
        <f t="shared" si="4"/>
        <v>73.70659258154667</v>
      </c>
      <c r="X18" s="66">
        <f>SUM(X11:X17)</f>
        <v>5569870</v>
      </c>
      <c r="Y18" s="66">
        <f>SUM(Y11:Y17)</f>
        <v>4388291.390000001</v>
      </c>
      <c r="Z18" s="68">
        <f>Y18/X18*100</f>
        <v>78.78624438272348</v>
      </c>
    </row>
    <row r="19" spans="1:26" ht="25.5">
      <c r="A19" s="18"/>
      <c r="B19" s="69" t="s">
        <v>25</v>
      </c>
      <c r="C19" s="70">
        <v>1021307</v>
      </c>
      <c r="D19" s="70">
        <v>963967.88</v>
      </c>
      <c r="E19" s="71">
        <f t="shared" si="0"/>
        <v>94.38571164204299</v>
      </c>
      <c r="F19" s="72">
        <v>914886</v>
      </c>
      <c r="G19" s="72">
        <v>839140.29</v>
      </c>
      <c r="H19" s="73">
        <f t="shared" si="1"/>
        <v>91.72074881460641</v>
      </c>
      <c r="I19" s="74">
        <v>879426</v>
      </c>
      <c r="J19" s="74">
        <v>839140.29</v>
      </c>
      <c r="K19" s="73">
        <f t="shared" si="2"/>
        <v>95.41909040669711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26</v>
      </c>
      <c r="C20" s="47">
        <v>4431456</v>
      </c>
      <c r="D20" s="47">
        <v>4656732.24</v>
      </c>
      <c r="E20" s="48">
        <f t="shared" si="0"/>
        <v>105.08357162973073</v>
      </c>
      <c r="F20" s="49">
        <v>4645170</v>
      </c>
      <c r="G20" s="49">
        <v>4359776.3</v>
      </c>
      <c r="H20" s="50">
        <f t="shared" si="1"/>
        <v>93.8561193669984</v>
      </c>
      <c r="I20" s="74">
        <v>1310462</v>
      </c>
      <c r="J20" s="74">
        <v>1241491.76</v>
      </c>
      <c r="K20" s="50">
        <f t="shared" si="2"/>
        <v>94.73695231147488</v>
      </c>
      <c r="L20" s="49"/>
      <c r="M20" s="49"/>
      <c r="N20" s="49"/>
      <c r="O20" s="51">
        <v>2563173</v>
      </c>
      <c r="P20" s="51">
        <v>2411929.63</v>
      </c>
      <c r="Q20" s="50">
        <f>P20/O20*100</f>
        <v>94.09936941439379</v>
      </c>
      <c r="R20" s="53"/>
      <c r="S20" s="53"/>
      <c r="T20" s="49"/>
      <c r="U20" s="76">
        <v>133345</v>
      </c>
      <c r="V20" s="76">
        <v>128958</v>
      </c>
      <c r="W20" s="50">
        <f aca="true" t="shared" si="5" ref="W20:W27">V20/U20*100</f>
        <v>96.71003787168623</v>
      </c>
      <c r="X20" s="51">
        <v>592731</v>
      </c>
      <c r="Y20" s="51">
        <v>536776.32</v>
      </c>
      <c r="Z20" s="52">
        <f aca="true" t="shared" si="6" ref="Z20:Z29">Y20/X20*100</f>
        <v>90.55985261442373</v>
      </c>
    </row>
    <row r="21" spans="1:26" ht="25.5">
      <c r="A21" s="18"/>
      <c r="B21" s="46" t="s">
        <v>27</v>
      </c>
      <c r="C21" s="47">
        <v>952645</v>
      </c>
      <c r="D21" s="47">
        <v>1001949.62</v>
      </c>
      <c r="E21" s="48">
        <f t="shared" si="0"/>
        <v>105.17555017871297</v>
      </c>
      <c r="F21" s="49">
        <v>1169491</v>
      </c>
      <c r="G21" s="49">
        <v>937687.28</v>
      </c>
      <c r="H21" s="50">
        <f t="shared" si="1"/>
        <v>80.17909329785351</v>
      </c>
      <c r="I21" s="74">
        <v>621948</v>
      </c>
      <c r="J21" s="74">
        <v>497057.39</v>
      </c>
      <c r="K21" s="50">
        <f t="shared" si="2"/>
        <v>79.91944503398997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96100</v>
      </c>
      <c r="V21" s="76">
        <v>84877.48</v>
      </c>
      <c r="W21" s="50">
        <f t="shared" si="5"/>
        <v>88.3220395421436</v>
      </c>
      <c r="X21" s="51">
        <v>443523</v>
      </c>
      <c r="Y21" s="51">
        <v>349692.41</v>
      </c>
      <c r="Z21" s="52">
        <f t="shared" si="6"/>
        <v>78.84425610396755</v>
      </c>
    </row>
    <row r="22" spans="1:26" ht="25.5">
      <c r="A22" s="18"/>
      <c r="B22" s="46" t="s">
        <v>28</v>
      </c>
      <c r="C22" s="47">
        <v>4953463</v>
      </c>
      <c r="D22" s="47">
        <v>4906597.65</v>
      </c>
      <c r="E22" s="48">
        <f t="shared" si="0"/>
        <v>99.05388714925296</v>
      </c>
      <c r="F22" s="49">
        <v>1823219</v>
      </c>
      <c r="G22" s="49">
        <v>1411249.69</v>
      </c>
      <c r="H22" s="50">
        <f t="shared" si="1"/>
        <v>77.40428823964646</v>
      </c>
      <c r="I22" s="74">
        <v>993489</v>
      </c>
      <c r="J22" s="74">
        <v>905507.87</v>
      </c>
      <c r="K22" s="50">
        <f t="shared" si="2"/>
        <v>91.1442270624033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375205</v>
      </c>
      <c r="V22" s="76">
        <v>213087.48</v>
      </c>
      <c r="W22" s="50">
        <f t="shared" si="5"/>
        <v>56.79228155275117</v>
      </c>
      <c r="X22" s="51">
        <v>297830</v>
      </c>
      <c r="Y22" s="51">
        <v>208010.27</v>
      </c>
      <c r="Z22" s="52">
        <f t="shared" si="6"/>
        <v>69.8419467481449</v>
      </c>
    </row>
    <row r="23" spans="1:26" ht="27.75" customHeight="1">
      <c r="A23" s="18"/>
      <c r="B23" s="46" t="s">
        <v>29</v>
      </c>
      <c r="C23" s="47">
        <v>2823418</v>
      </c>
      <c r="D23" s="47">
        <v>3400975.95</v>
      </c>
      <c r="E23" s="48">
        <f t="shared" si="0"/>
        <v>120.45598455489058</v>
      </c>
      <c r="F23" s="49">
        <v>3083841</v>
      </c>
      <c r="G23" s="49">
        <v>2656418.18</v>
      </c>
      <c r="H23" s="50">
        <f t="shared" si="1"/>
        <v>86.1399203136608</v>
      </c>
      <c r="I23" s="74">
        <v>1434279</v>
      </c>
      <c r="J23" s="74">
        <v>1167553.22</v>
      </c>
      <c r="K23" s="50">
        <f t="shared" si="2"/>
        <v>81.40349402034053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1129309</v>
      </c>
      <c r="V23" s="76">
        <v>1054439.63</v>
      </c>
      <c r="W23" s="50">
        <f t="shared" si="5"/>
        <v>93.3703379677307</v>
      </c>
      <c r="X23" s="51">
        <v>401143</v>
      </c>
      <c r="Y23" s="51">
        <v>332374.93</v>
      </c>
      <c r="Z23" s="52">
        <f t="shared" si="6"/>
        <v>82.85696871190574</v>
      </c>
    </row>
    <row r="24" spans="1:30" ht="25.5" customHeight="1" thickBot="1">
      <c r="A24" s="18"/>
      <c r="B24" s="46" t="s">
        <v>30</v>
      </c>
      <c r="C24" s="47">
        <v>1533336</v>
      </c>
      <c r="D24" s="47">
        <v>1654678.22</v>
      </c>
      <c r="E24" s="48">
        <f t="shared" si="0"/>
        <v>107.9136092806795</v>
      </c>
      <c r="F24" s="49">
        <v>1604167</v>
      </c>
      <c r="G24" s="49">
        <v>1385117.06</v>
      </c>
      <c r="H24" s="50">
        <f t="shared" si="1"/>
        <v>86.34494164260953</v>
      </c>
      <c r="I24" s="74">
        <v>951856</v>
      </c>
      <c r="J24" s="74">
        <v>834202.19</v>
      </c>
      <c r="K24" s="50">
        <f t="shared" si="2"/>
        <v>87.63953686271873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241810</v>
      </c>
      <c r="V24" s="76">
        <v>234477.95</v>
      </c>
      <c r="W24" s="50">
        <f t="shared" si="5"/>
        <v>96.96784665646582</v>
      </c>
      <c r="X24" s="51">
        <v>361541</v>
      </c>
      <c r="Y24" s="51">
        <v>268576.92</v>
      </c>
      <c r="Z24" s="52">
        <f t="shared" si="6"/>
        <v>74.28671160393979</v>
      </c>
      <c r="AD24" s="78"/>
    </row>
    <row r="25" spans="1:26" ht="26.25" hidden="1" thickBot="1">
      <c r="A25" s="37"/>
      <c r="B25" s="54" t="s">
        <v>31</v>
      </c>
      <c r="C25" s="55"/>
      <c r="D25" s="55"/>
      <c r="E25" s="56" t="e">
        <f t="shared" si="0"/>
        <v>#DIV/0!</v>
      </c>
      <c r="F25" s="79"/>
      <c r="G25" s="79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0" t="s">
        <v>32</v>
      </c>
      <c r="C26" s="64">
        <f>SUM(C19:C25)</f>
        <v>15715625</v>
      </c>
      <c r="D26" s="81">
        <f>SUM(D19:D25)</f>
        <v>16584901.56</v>
      </c>
      <c r="E26" s="65">
        <f t="shared" si="0"/>
        <v>105.5312885106383</v>
      </c>
      <c r="F26" s="81">
        <f>SUM(F19:F25)</f>
        <v>13240774</v>
      </c>
      <c r="G26" s="81">
        <f>SUM(G19:G25)</f>
        <v>11589388.8</v>
      </c>
      <c r="H26" s="67">
        <f t="shared" si="1"/>
        <v>87.52803121630201</v>
      </c>
      <c r="I26" s="66">
        <f>SUM(I19:I25)</f>
        <v>6191460</v>
      </c>
      <c r="J26" s="66">
        <f>SUM(J19:J25)</f>
        <v>5484952.720000001</v>
      </c>
      <c r="K26" s="67">
        <f t="shared" si="2"/>
        <v>88.58900356297224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2563173</v>
      </c>
      <c r="P26" s="66">
        <f>SUM(P19:P25)</f>
        <v>2411929.63</v>
      </c>
      <c r="Q26" s="67">
        <f>P26/O26*100</f>
        <v>94.09936941439379</v>
      </c>
      <c r="R26" s="66"/>
      <c r="S26" s="66"/>
      <c r="T26" s="66"/>
      <c r="U26" s="66">
        <f>SUM(U19:U25)</f>
        <v>2005769</v>
      </c>
      <c r="V26" s="66">
        <f>SUM(V19:V25)</f>
        <v>1715840.5399999998</v>
      </c>
      <c r="W26" s="67">
        <f t="shared" si="5"/>
        <v>85.54527166388552</v>
      </c>
      <c r="X26" s="66">
        <f>SUM(X19:X25)</f>
        <v>2096768</v>
      </c>
      <c r="Y26" s="66">
        <f>SUM(Y19:Y25)</f>
        <v>1695430.8499999999</v>
      </c>
      <c r="Z26" s="68">
        <f t="shared" si="6"/>
        <v>80.8592486150113</v>
      </c>
    </row>
    <row r="27" spans="1:26" ht="22.5" customHeight="1" thickBot="1">
      <c r="A27" s="18"/>
      <c r="B27" s="82" t="s">
        <v>33</v>
      </c>
      <c r="C27" s="83">
        <f>C10+C18+C26</f>
        <v>118508261</v>
      </c>
      <c r="D27" s="84">
        <f>D10+D18+D26</f>
        <v>126079120.9</v>
      </c>
      <c r="E27" s="85">
        <f t="shared" si="0"/>
        <v>106.38846594837807</v>
      </c>
      <c r="F27" s="86">
        <f>F10+F18+F26</f>
        <v>107019563</v>
      </c>
      <c r="G27" s="87">
        <f>G10+G18+G26</f>
        <v>92235281.75000001</v>
      </c>
      <c r="H27" s="85">
        <f t="shared" si="1"/>
        <v>86.18544046007739</v>
      </c>
      <c r="I27" s="87">
        <f>I10+I18+I26</f>
        <v>25786553</v>
      </c>
      <c r="J27" s="87">
        <f>J10+J18+J26</f>
        <v>22181840.82</v>
      </c>
      <c r="K27" s="85">
        <f t="shared" si="2"/>
        <v>86.02096146778517</v>
      </c>
      <c r="L27" s="87">
        <f>L10+L18+L26</f>
        <v>790523</v>
      </c>
      <c r="M27" s="87">
        <f>M10+M18+M26</f>
        <v>690490.22</v>
      </c>
      <c r="N27" s="85">
        <f>N10+N18+N26</f>
        <v>87.34600005312939</v>
      </c>
      <c r="O27" s="87">
        <f>O10+O18+O26</f>
        <v>35898119</v>
      </c>
      <c r="P27" s="87">
        <f>P10+P18+P26</f>
        <v>32045785.559999995</v>
      </c>
      <c r="Q27" s="85">
        <f>P27/O27*100</f>
        <v>89.26870391175648</v>
      </c>
      <c r="R27" s="87"/>
      <c r="S27" s="87"/>
      <c r="T27" s="86"/>
      <c r="U27" s="87">
        <f>U10+U18+U26</f>
        <v>29571468</v>
      </c>
      <c r="V27" s="87">
        <f>V10+V18+V26</f>
        <v>25460765.799999997</v>
      </c>
      <c r="W27" s="85">
        <f t="shared" si="5"/>
        <v>86.0990932205327</v>
      </c>
      <c r="X27" s="87">
        <f>X10+X18+X26</f>
        <v>7666638</v>
      </c>
      <c r="Y27" s="87">
        <f>Y10+Y18+Y26</f>
        <v>6083722.24</v>
      </c>
      <c r="Z27" s="88">
        <f t="shared" si="6"/>
        <v>79.35319549455707</v>
      </c>
    </row>
    <row r="28" spans="1:26" ht="28.5" customHeight="1" thickBot="1">
      <c r="A28" s="62"/>
      <c r="B28" s="89" t="s">
        <v>34</v>
      </c>
      <c r="C28" s="89">
        <v>558171952.4</v>
      </c>
      <c r="D28" s="89">
        <v>541578262.47</v>
      </c>
      <c r="E28" s="90">
        <f t="shared" si="0"/>
        <v>97.02713655556299</v>
      </c>
      <c r="F28" s="91">
        <v>537305392.4</v>
      </c>
      <c r="G28" s="91">
        <v>485282942.30999976</v>
      </c>
      <c r="H28" s="90">
        <f t="shared" si="1"/>
        <v>90.31789912667175</v>
      </c>
      <c r="I28" s="92">
        <v>4008995</v>
      </c>
      <c r="J28" s="92">
        <v>3591729.44</v>
      </c>
      <c r="K28" s="90">
        <f t="shared" si="2"/>
        <v>89.59176651504929</v>
      </c>
      <c r="L28" s="93"/>
      <c r="M28" s="91"/>
      <c r="N28" s="90"/>
      <c r="O28" s="93">
        <v>155908743</v>
      </c>
      <c r="P28" s="92">
        <v>126398505.15000002</v>
      </c>
      <c r="Q28" s="90">
        <f>P28/O28*100</f>
        <v>81.07210841280403</v>
      </c>
      <c r="R28" s="93">
        <v>76685769</v>
      </c>
      <c r="S28" s="92">
        <v>71783505.31</v>
      </c>
      <c r="T28" s="90">
        <f>S28/R28*100</f>
        <v>93.6073358148107</v>
      </c>
      <c r="U28" s="93"/>
      <c r="V28" s="92"/>
      <c r="W28" s="90"/>
      <c r="X28" s="93">
        <v>10227569</v>
      </c>
      <c r="Y28" s="92">
        <v>9112224.04</v>
      </c>
      <c r="Z28" s="94">
        <f t="shared" si="6"/>
        <v>89.09472074937847</v>
      </c>
    </row>
    <row r="29" spans="1:26" ht="24.75" customHeight="1" thickBot="1">
      <c r="A29" s="37"/>
      <c r="B29" s="95" t="s">
        <v>35</v>
      </c>
      <c r="C29" s="96">
        <f>C27+C28</f>
        <v>676680213.4</v>
      </c>
      <c r="D29" s="97">
        <f>D27+D28</f>
        <v>667657383.37</v>
      </c>
      <c r="E29" s="98">
        <f t="shared" si="0"/>
        <v>98.6666035371916</v>
      </c>
      <c r="F29" s="96">
        <f>F27+F28</f>
        <v>644324955.4</v>
      </c>
      <c r="G29" s="96">
        <f>G27+G28</f>
        <v>577518224.0599998</v>
      </c>
      <c r="H29" s="98">
        <f t="shared" si="1"/>
        <v>89.6315157778537</v>
      </c>
      <c r="I29" s="99">
        <f>I27+I28</f>
        <v>29795548</v>
      </c>
      <c r="J29" s="99">
        <f>J27+J28</f>
        <v>25773570.26</v>
      </c>
      <c r="K29" s="100">
        <f t="shared" si="2"/>
        <v>86.50141376825827</v>
      </c>
      <c r="L29" s="101">
        <f>L27+L28</f>
        <v>790523</v>
      </c>
      <c r="M29" s="101">
        <f>M27+M28</f>
        <v>690490.22</v>
      </c>
      <c r="N29" s="100">
        <f>N27+N28</f>
        <v>87.34600005312939</v>
      </c>
      <c r="O29" s="101">
        <f>O27+O28</f>
        <v>191806862</v>
      </c>
      <c r="P29" s="101">
        <f>P27+P28</f>
        <v>158444290.71</v>
      </c>
      <c r="Q29" s="100">
        <f>P29/O29*100</f>
        <v>82.60616385559763</v>
      </c>
      <c r="R29" s="101">
        <f>R27+R28</f>
        <v>76685769</v>
      </c>
      <c r="S29" s="101">
        <f>S27+S28</f>
        <v>71783505.31</v>
      </c>
      <c r="T29" s="100">
        <f>S29/R29*100</f>
        <v>93.6073358148107</v>
      </c>
      <c r="U29" s="101">
        <f>U27+U28</f>
        <v>29571468</v>
      </c>
      <c r="V29" s="101">
        <f>V27+V28</f>
        <v>25460765.799999997</v>
      </c>
      <c r="W29" s="100">
        <f>V29/U29*100</f>
        <v>86.0990932205327</v>
      </c>
      <c r="X29" s="101">
        <f>X27+X28</f>
        <v>17894207</v>
      </c>
      <c r="Y29" s="101">
        <f>Y27+Y28</f>
        <v>15195946.28</v>
      </c>
      <c r="Z29" s="102">
        <f t="shared" si="6"/>
        <v>84.92103774143219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2018-10-01T09:59:27Z</dcterms:created>
  <dcterms:modified xsi:type="dcterms:W3CDTF">2018-10-01T10:00:04Z</dcterms:modified>
  <cp:category/>
  <cp:version/>
  <cp:contentType/>
  <cp:contentStatus/>
</cp:coreProperties>
</file>