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<sst xmlns="http://schemas.openxmlformats.org/spreadsheetml/2006/main" count="144" uniqueCount="104">
  <si>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</si>
  <si>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</si>
  <si>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</si>
  <si>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</si>
  <si>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</si>
  <si>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</si>
  <si>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</si>
  <si>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</si>
  <si>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</si>
  <si>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</si>
  <si>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</si>
  <si>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</si>
  <si>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</si>
  <si>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</si>
  <si>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</si>
  <si>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</si>
  <si>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</si>
  <si>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</si>
  <si>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</si>
  <si>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</si>
  <si>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</si>
  <si>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</si>
  <si>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</si>
  <si>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</si>
  <si>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</si>
  <si>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</si>
  <si>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</si>
  <si>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</si>
  <si>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</si>
  <si>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</si>
  <si>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</si>
  <si>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</si>
  <si>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</si>
  <si>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</si>
  <si>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</si>
  <si>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</si>
  <si>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</si>
  <si>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</si>
  <si>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</si>
  <si>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</si>
  <si>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</si>
  <si>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</si>
  <si>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</si>
  <si>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</si>
  <si>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</si>
  <si>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</si>
  <si>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</si>
  <si>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</si>
  <si>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</si>
  <si>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</si>
  <si>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</si>
  <si>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</si>
  <si>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</si>
  <si>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</si>
  <si>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</si>
  <si>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</si>
  <si>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</si>
  <si>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</si>
  <si>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</si>
  <si>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</si>
  <si>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</si>
  <si>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</si>
  <si>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</si>
  <si>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</si>
  <si>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</si>
  <si>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</si>
  <si>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</si>
  <si>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</si>
  <si>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</si>
  <si>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</si>
  <si>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</si>
  <si>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</si>
  <si>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</si>
  <si>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</si>
  <si>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</si>
  <si>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</si>
  <si>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</si>
  <si>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</si>
  <si>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</si>
  <si>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станом на  01  липня 2015 року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</si>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</sst>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9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L107" sqref="L107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79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6" t="s">
        <v>29</v>
      </c>
      <c r="B10" s="27"/>
      <c r="C10" s="27"/>
      <c r="D10" s="27"/>
      <c r="E10" s="27"/>
      <c r="F10" s="27"/>
      <c r="G10" s="27"/>
      <c r="H10" s="27"/>
      <c r="I10" s="27"/>
      <c r="J10" s="28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753090.71</v>
      </c>
      <c r="K12" s="2" t="s">
        <v>36</v>
      </c>
      <c r="L12" s="10">
        <f>C12-J12</f>
        <v>751709.29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273659</v>
      </c>
      <c r="K14" s="2" t="s">
        <v>36</v>
      </c>
      <c r="L14" s="10">
        <f>C14-J14</f>
        <v>272851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50</v>
      </c>
      <c r="K16" s="2" t="s">
        <v>36</v>
      </c>
      <c r="L16" s="10">
        <f>C16-J16</f>
        <v>612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/>
      <c r="J18" s="2"/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f>J20+J22+J24+J26</f>
        <v>4992</v>
      </c>
      <c r="K19" s="2" t="s">
        <v>36</v>
      </c>
      <c r="L19" s="10">
        <f>C19-J19</f>
        <v>33635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</f>
        <v>1225.74</v>
      </c>
      <c r="K20" s="2" t="s">
        <v>10</v>
      </c>
      <c r="L20" s="10">
        <f>G20-J20</f>
        <v>1904.26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80</v>
      </c>
      <c r="J21" s="1">
        <v>1225.74</v>
      </c>
      <c r="K21" s="1" t="s">
        <v>82</v>
      </c>
      <c r="L21" s="1"/>
    </row>
    <row r="22" spans="1:12" ht="12.75">
      <c r="A22" s="1"/>
      <c r="B22" s="1"/>
      <c r="C22" s="10"/>
      <c r="D22" s="1">
        <v>57108261</v>
      </c>
      <c r="E22" s="3">
        <v>42114</v>
      </c>
      <c r="F22" s="1" t="s">
        <v>9</v>
      </c>
      <c r="G22" s="1">
        <v>2280</v>
      </c>
      <c r="H22" s="1"/>
      <c r="I22" s="1"/>
      <c r="J22" s="10">
        <f>J23</f>
        <v>691.26</v>
      </c>
      <c r="K22" s="1" t="s">
        <v>11</v>
      </c>
      <c r="L22" s="10">
        <f>G22-J22</f>
        <v>1588.74</v>
      </c>
    </row>
    <row r="23" spans="1:12" ht="12.75">
      <c r="A23" s="1"/>
      <c r="B23" s="1"/>
      <c r="C23" s="10"/>
      <c r="D23" s="1"/>
      <c r="E23" s="1"/>
      <c r="F23" s="1"/>
      <c r="G23" s="1"/>
      <c r="H23" s="1">
        <v>109</v>
      </c>
      <c r="I23" s="1" t="s">
        <v>80</v>
      </c>
      <c r="J23" s="1">
        <v>691.26</v>
      </c>
      <c r="K23" s="1" t="s">
        <v>81</v>
      </c>
      <c r="L23" s="1"/>
    </row>
    <row r="24" spans="1:12" ht="12.75">
      <c r="A24" s="1"/>
      <c r="B24" s="1"/>
      <c r="C24" s="10"/>
      <c r="D24" s="1">
        <v>632557</v>
      </c>
      <c r="E24" s="3">
        <v>42114</v>
      </c>
      <c r="F24" s="1" t="s">
        <v>9</v>
      </c>
      <c r="G24" s="1">
        <v>17340</v>
      </c>
      <c r="H24" s="1"/>
      <c r="I24" s="1"/>
      <c r="J24" s="10">
        <f>J25</f>
        <v>2465.27</v>
      </c>
      <c r="K24" s="1" t="s">
        <v>11</v>
      </c>
      <c r="L24" s="10">
        <f>G24-J24</f>
        <v>14874.73</v>
      </c>
    </row>
    <row r="25" spans="1:12" ht="12.75">
      <c r="A25" s="1"/>
      <c r="B25" s="1"/>
      <c r="C25" s="10"/>
      <c r="D25" s="1"/>
      <c r="E25" s="3"/>
      <c r="F25" s="1"/>
      <c r="G25" s="1"/>
      <c r="H25" s="1">
        <v>111</v>
      </c>
      <c r="I25" s="1" t="s">
        <v>80</v>
      </c>
      <c r="J25" s="1">
        <v>2465.27</v>
      </c>
      <c r="K25" s="1" t="s">
        <v>81</v>
      </c>
      <c r="L25" s="1"/>
    </row>
    <row r="26" spans="1:12" ht="12.75">
      <c r="A26" s="1"/>
      <c r="B26" s="1">
        <v>2240</v>
      </c>
      <c r="C26" s="10"/>
      <c r="D26" s="1"/>
      <c r="E26" s="3"/>
      <c r="F26" s="1" t="s">
        <v>85</v>
      </c>
      <c r="G26" s="1">
        <v>3992</v>
      </c>
      <c r="H26" s="1"/>
      <c r="I26" s="1"/>
      <c r="J26" s="10">
        <f>J27</f>
        <v>609.73</v>
      </c>
      <c r="K26" s="1"/>
      <c r="L26" s="10">
        <f>G26-J26</f>
        <v>3382.27</v>
      </c>
    </row>
    <row r="27" spans="1:12" ht="12.75">
      <c r="A27" s="1"/>
      <c r="B27" s="1"/>
      <c r="C27" s="10"/>
      <c r="D27" s="1"/>
      <c r="E27" s="3"/>
      <c r="F27" s="1"/>
      <c r="G27" s="1"/>
      <c r="H27" s="1">
        <v>112</v>
      </c>
      <c r="I27" s="1" t="s">
        <v>80</v>
      </c>
      <c r="J27" s="1">
        <v>609.73</v>
      </c>
      <c r="K27" s="1" t="s">
        <v>86</v>
      </c>
      <c r="L27" s="1"/>
    </row>
    <row r="28" spans="1:12" ht="12.75">
      <c r="A28" s="1"/>
      <c r="B28" s="1"/>
      <c r="C28" s="10"/>
      <c r="D28" s="1"/>
      <c r="E28" s="3"/>
      <c r="F28" s="1"/>
      <c r="G28" s="1"/>
      <c r="H28" s="1"/>
      <c r="I28" s="1"/>
      <c r="J28" s="1"/>
      <c r="K28" s="1"/>
      <c r="L28" s="1"/>
    </row>
    <row r="29" spans="1:12" ht="12.75">
      <c r="A29" s="1"/>
      <c r="B29" s="1">
        <v>2250</v>
      </c>
      <c r="C29" s="10">
        <v>519</v>
      </c>
      <c r="D29" s="1"/>
      <c r="E29" s="3"/>
      <c r="F29" s="1"/>
      <c r="G29" s="1"/>
      <c r="H29" s="1"/>
      <c r="I29" s="1"/>
      <c r="J29" s="10">
        <f>J30</f>
        <v>130</v>
      </c>
      <c r="K29" s="1"/>
      <c r="L29" s="10">
        <f>C29-J29</f>
        <v>389</v>
      </c>
    </row>
    <row r="30" spans="1:12" ht="51">
      <c r="A30" s="1"/>
      <c r="B30" s="1"/>
      <c r="C30" s="1"/>
      <c r="D30" s="1"/>
      <c r="E30" s="3"/>
      <c r="F30" s="1"/>
      <c r="G30" s="1"/>
      <c r="H30" s="1">
        <v>113</v>
      </c>
      <c r="I30" s="1" t="s">
        <v>80</v>
      </c>
      <c r="J30" s="1">
        <v>130</v>
      </c>
      <c r="K30" s="2" t="s">
        <v>84</v>
      </c>
      <c r="L30" s="1"/>
    </row>
    <row r="31" spans="1:12" ht="12.75">
      <c r="A31" s="1"/>
      <c r="B31" s="1"/>
      <c r="C31" s="1"/>
      <c r="D31" s="1"/>
      <c r="E31" s="3"/>
      <c r="F31" s="1"/>
      <c r="G31" s="1"/>
      <c r="H31" s="1"/>
      <c r="I31" s="1"/>
      <c r="J31" s="1"/>
      <c r="K31" s="1"/>
      <c r="L31" s="1"/>
    </row>
    <row r="32" spans="1:12" ht="25.5">
      <c r="A32" s="1"/>
      <c r="B32" s="1">
        <v>2271</v>
      </c>
      <c r="C32" s="10">
        <v>44900</v>
      </c>
      <c r="D32" s="1"/>
      <c r="E32" s="3"/>
      <c r="F32" s="1"/>
      <c r="G32" s="1"/>
      <c r="H32" s="1"/>
      <c r="I32" s="1"/>
      <c r="J32" s="10">
        <v>19246</v>
      </c>
      <c r="K32" s="2" t="s">
        <v>36</v>
      </c>
      <c r="L32" s="10">
        <f>C32-J32</f>
        <v>25654</v>
      </c>
    </row>
    <row r="33" spans="1:12" ht="12.75">
      <c r="A33" s="1"/>
      <c r="B33" s="1"/>
      <c r="C33" s="1"/>
      <c r="D33" s="1">
        <v>8</v>
      </c>
      <c r="E33" s="3">
        <v>42074</v>
      </c>
      <c r="F33" s="1" t="s">
        <v>7</v>
      </c>
      <c r="G33" s="1">
        <f>6824+2212+16445</f>
        <v>25481</v>
      </c>
      <c r="H33" s="1"/>
      <c r="I33" s="1"/>
      <c r="J33" s="1"/>
      <c r="K33" s="1" t="s">
        <v>64</v>
      </c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>
      <c r="A35" s="1"/>
      <c r="B35" s="1">
        <v>2272</v>
      </c>
      <c r="C35" s="10">
        <v>4872</v>
      </c>
      <c r="D35" s="1"/>
      <c r="E35" s="1"/>
      <c r="F35" s="1"/>
      <c r="G35" s="1"/>
      <c r="H35" s="1"/>
      <c r="I35" s="1"/>
      <c r="J35" s="10">
        <v>1543</v>
      </c>
      <c r="K35" s="2" t="s">
        <v>36</v>
      </c>
      <c r="L35" s="10">
        <f>C35-J35</f>
        <v>3329</v>
      </c>
    </row>
    <row r="36" spans="1:12" ht="12.75">
      <c r="A36" s="1"/>
      <c r="B36" s="1"/>
      <c r="C36" s="1"/>
      <c r="D36" s="1">
        <v>7</v>
      </c>
      <c r="E36" s="3">
        <v>42074</v>
      </c>
      <c r="F36" s="1" t="s">
        <v>7</v>
      </c>
      <c r="G36" s="1">
        <f>5863+1939+14230</f>
        <v>22032</v>
      </c>
      <c r="H36" s="1"/>
      <c r="I36" s="1"/>
      <c r="J36" s="1"/>
      <c r="K36" s="1" t="s">
        <v>65</v>
      </c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>
        <v>9</v>
      </c>
      <c r="E38" s="3">
        <v>42104</v>
      </c>
      <c r="F38" s="1" t="s">
        <v>8</v>
      </c>
      <c r="G38" s="1">
        <f>1244+292+2694</f>
        <v>4230</v>
      </c>
      <c r="H38" s="1"/>
      <c r="I38" s="1"/>
      <c r="J38" s="1"/>
      <c r="K38" s="1"/>
      <c r="L38" s="1"/>
    </row>
    <row r="39" spans="1:12" ht="25.5">
      <c r="A39" s="1"/>
      <c r="B39" s="1">
        <v>2273</v>
      </c>
      <c r="C39" s="10">
        <v>20739</v>
      </c>
      <c r="D39" s="1"/>
      <c r="E39" s="1"/>
      <c r="F39" s="1"/>
      <c r="G39" s="1"/>
      <c r="H39" s="1"/>
      <c r="I39" s="1"/>
      <c r="J39" s="10">
        <v>9903</v>
      </c>
      <c r="K39" s="2" t="s">
        <v>36</v>
      </c>
      <c r="L39" s="10">
        <f>C39-J39</f>
        <v>10836</v>
      </c>
    </row>
    <row r="40" spans="1:12" ht="25.5">
      <c r="A40" s="1"/>
      <c r="B40" s="1"/>
      <c r="C40" s="1"/>
      <c r="D40" s="1"/>
      <c r="E40" s="3"/>
      <c r="F40" s="1"/>
      <c r="G40" s="1"/>
      <c r="H40" s="1"/>
      <c r="I40" s="1"/>
      <c r="J40" s="1"/>
      <c r="K40" s="2" t="s">
        <v>66</v>
      </c>
      <c r="L40" s="10">
        <f aca="true" t="shared" si="0" ref="L40:L118">C40-J40</f>
        <v>0</v>
      </c>
    </row>
    <row r="41" spans="1:12" ht="12.75">
      <c r="A41" s="1"/>
      <c r="B41" s="1">
        <v>2800</v>
      </c>
      <c r="C41" s="10">
        <v>100</v>
      </c>
      <c r="D41" s="1"/>
      <c r="E41" s="1"/>
      <c r="F41" s="1"/>
      <c r="G41" s="1"/>
      <c r="H41" s="1"/>
      <c r="I41" s="1"/>
      <c r="J41" s="10">
        <f>J42</f>
        <v>100</v>
      </c>
      <c r="K41" s="1"/>
      <c r="L41" s="10">
        <f t="shared" si="0"/>
        <v>0</v>
      </c>
    </row>
    <row r="42" spans="1:12" ht="12.75">
      <c r="A42" s="1"/>
      <c r="B42" s="1"/>
      <c r="C42" s="1"/>
      <c r="D42" s="1"/>
      <c r="E42" s="3"/>
      <c r="F42" s="1"/>
      <c r="G42" s="1"/>
      <c r="H42" s="1">
        <v>107</v>
      </c>
      <c r="I42" s="1" t="s">
        <v>80</v>
      </c>
      <c r="J42" s="1">
        <v>100</v>
      </c>
      <c r="K42" s="1" t="s">
        <v>83</v>
      </c>
      <c r="L42" s="10"/>
    </row>
    <row r="43" spans="1:12" ht="51">
      <c r="A43" s="1"/>
      <c r="B43" s="18" t="s">
        <v>52</v>
      </c>
      <c r="C43" s="19">
        <f>C41+C39+C35+C32+C29+C19+C16+C14+C12</f>
        <v>2161729</v>
      </c>
      <c r="D43" s="16">
        <f aca="true" t="shared" si="1" ref="D43:L43">D41+D39+D35+D32+D29+D19+D16+D14+D12</f>
        <v>0</v>
      </c>
      <c r="E43" s="16">
        <f t="shared" si="1"/>
        <v>0</v>
      </c>
      <c r="F43" s="16">
        <f t="shared" si="1"/>
        <v>0</v>
      </c>
      <c r="G43" s="16">
        <f t="shared" si="1"/>
        <v>0</v>
      </c>
      <c r="H43" s="16">
        <f t="shared" si="1"/>
        <v>0</v>
      </c>
      <c r="I43" s="16">
        <f t="shared" si="1"/>
        <v>0</v>
      </c>
      <c r="J43" s="19">
        <f>J41+J39+J35+J32+J29+J19+J16+J14+J12</f>
        <v>1062713.71</v>
      </c>
      <c r="K43" s="16"/>
      <c r="L43" s="19">
        <f t="shared" si="1"/>
        <v>1099015.29</v>
      </c>
    </row>
    <row r="44" spans="1:12" ht="12.75">
      <c r="A44" s="1"/>
      <c r="B44" s="26" t="s">
        <v>30</v>
      </c>
      <c r="C44" s="27"/>
      <c r="D44" s="27"/>
      <c r="E44" s="27"/>
      <c r="F44" s="27"/>
      <c r="G44" s="27"/>
      <c r="H44" s="28"/>
      <c r="I44" s="1"/>
      <c r="J44" s="1"/>
      <c r="K44" s="1"/>
      <c r="L44" s="10">
        <f t="shared" si="0"/>
        <v>0</v>
      </c>
    </row>
    <row r="45" spans="1:12" ht="12.75">
      <c r="A45" s="1"/>
      <c r="B45" s="20" t="s">
        <v>31</v>
      </c>
      <c r="C45" s="1"/>
      <c r="D45" s="1"/>
      <c r="E45" s="3"/>
      <c r="F45" s="1"/>
      <c r="G45" s="1"/>
      <c r="H45" s="1"/>
      <c r="I45" s="1"/>
      <c r="J45" s="1"/>
      <c r="K45" s="1"/>
      <c r="L45" s="10">
        <f t="shared" si="0"/>
        <v>0</v>
      </c>
    </row>
    <row r="46" spans="1:12" ht="12.75">
      <c r="A46" s="1"/>
      <c r="B46" s="1">
        <v>2282</v>
      </c>
      <c r="C46" s="1">
        <v>1031449</v>
      </c>
      <c r="D46" s="1"/>
      <c r="E46" s="1"/>
      <c r="F46" s="1"/>
      <c r="G46" s="1"/>
      <c r="H46" s="1"/>
      <c r="I46" s="1"/>
      <c r="J46" s="1">
        <f>J47+J49+J52+J54+J64+J65+J66+J67+J68+J70</f>
        <v>250365</v>
      </c>
      <c r="K46" s="1"/>
      <c r="L46" s="10">
        <f t="shared" si="0"/>
        <v>781084</v>
      </c>
    </row>
    <row r="47" spans="1:12" ht="38.25">
      <c r="A47" s="1"/>
      <c r="B47" s="1"/>
      <c r="C47" s="1"/>
      <c r="D47" s="1">
        <v>16</v>
      </c>
      <c r="E47" s="3">
        <v>42121</v>
      </c>
      <c r="F47" s="1" t="s">
        <v>12</v>
      </c>
      <c r="G47" s="1">
        <v>1651</v>
      </c>
      <c r="H47" s="1">
        <v>13</v>
      </c>
      <c r="I47" s="1" t="s">
        <v>61</v>
      </c>
      <c r="J47" s="1">
        <v>1651</v>
      </c>
      <c r="K47" s="2" t="s">
        <v>13</v>
      </c>
      <c r="L47" s="10">
        <v>0</v>
      </c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0">
        <f t="shared" si="0"/>
        <v>0</v>
      </c>
    </row>
    <row r="49" spans="1:12" ht="38.25">
      <c r="A49" s="1"/>
      <c r="B49" s="1"/>
      <c r="C49" s="1"/>
      <c r="D49" s="1">
        <v>15</v>
      </c>
      <c r="E49" s="3">
        <v>42121</v>
      </c>
      <c r="F49" s="1" t="s">
        <v>14</v>
      </c>
      <c r="G49" s="1">
        <v>50000</v>
      </c>
      <c r="H49" s="1"/>
      <c r="I49" s="1"/>
      <c r="J49" s="1">
        <f>J50+J51</f>
        <v>26064</v>
      </c>
      <c r="K49" s="2" t="s">
        <v>15</v>
      </c>
      <c r="L49" s="10">
        <f>G49-J49</f>
        <v>23936</v>
      </c>
    </row>
    <row r="50" spans="1:12" ht="12.75">
      <c r="A50" s="1"/>
      <c r="B50" s="1"/>
      <c r="C50" s="1"/>
      <c r="D50" s="1"/>
      <c r="E50" s="1"/>
      <c r="F50" s="1"/>
      <c r="G50" s="1"/>
      <c r="H50" s="1">
        <v>12</v>
      </c>
      <c r="I50" s="1" t="s">
        <v>61</v>
      </c>
      <c r="J50" s="1">
        <v>20349</v>
      </c>
      <c r="K50" s="1"/>
      <c r="L50" s="10"/>
    </row>
    <row r="51" spans="1:12" ht="12.75">
      <c r="A51" s="1"/>
      <c r="B51" s="1"/>
      <c r="C51" s="1"/>
      <c r="D51" s="1"/>
      <c r="E51" s="1"/>
      <c r="F51" s="1"/>
      <c r="G51" s="1"/>
      <c r="H51" s="1">
        <v>17</v>
      </c>
      <c r="I51" s="1" t="s">
        <v>87</v>
      </c>
      <c r="J51" s="1">
        <v>5715</v>
      </c>
      <c r="K51" s="1"/>
      <c r="L51" s="10"/>
    </row>
    <row r="52" spans="1:12" ht="51">
      <c r="A52" s="1"/>
      <c r="B52" s="1"/>
      <c r="C52" s="1"/>
      <c r="D52" s="1" t="s">
        <v>16</v>
      </c>
      <c r="E52" s="3">
        <v>42121</v>
      </c>
      <c r="F52" s="1" t="s">
        <v>17</v>
      </c>
      <c r="G52" s="1">
        <v>1490</v>
      </c>
      <c r="H52" s="1">
        <v>11</v>
      </c>
      <c r="I52" s="1" t="s">
        <v>62</v>
      </c>
      <c r="J52" s="1">
        <v>1490</v>
      </c>
      <c r="K52" s="2" t="s">
        <v>18</v>
      </c>
      <c r="L52" s="10">
        <v>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0">
        <f t="shared" si="0"/>
        <v>0</v>
      </c>
    </row>
    <row r="54" spans="1:12" ht="38.25">
      <c r="A54" s="1"/>
      <c r="B54" s="1"/>
      <c r="C54" s="1"/>
      <c r="D54" s="1">
        <v>12</v>
      </c>
      <c r="E54" s="3">
        <v>42117</v>
      </c>
      <c r="F54" s="1" t="s">
        <v>19</v>
      </c>
      <c r="G54" s="1">
        <v>12140</v>
      </c>
      <c r="H54" s="1">
        <v>7</v>
      </c>
      <c r="I54" s="1" t="s">
        <v>61</v>
      </c>
      <c r="J54" s="1">
        <v>12140</v>
      </c>
      <c r="K54" s="2" t="s">
        <v>20</v>
      </c>
      <c r="L54" s="10">
        <v>0</v>
      </c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0">
        <f t="shared" si="0"/>
        <v>0</v>
      </c>
    </row>
    <row r="56" spans="1:12" ht="63.75">
      <c r="A56" s="5"/>
      <c r="B56" s="5"/>
      <c r="C56" s="1"/>
      <c r="D56" s="5">
        <v>27</v>
      </c>
      <c r="E56" s="5" t="s">
        <v>88</v>
      </c>
      <c r="F56" s="5" t="s">
        <v>19</v>
      </c>
      <c r="G56" s="5">
        <v>880</v>
      </c>
      <c r="H56" s="5"/>
      <c r="I56" s="5"/>
      <c r="J56" s="5">
        <f>J57</f>
        <v>880</v>
      </c>
      <c r="K56" s="7" t="s">
        <v>89</v>
      </c>
      <c r="L56" s="10">
        <f>J56-G56</f>
        <v>0</v>
      </c>
    </row>
    <row r="57" spans="1:12" ht="12.75">
      <c r="A57" s="5"/>
      <c r="B57" s="5"/>
      <c r="C57" s="1"/>
      <c r="D57" s="5"/>
      <c r="E57" s="5"/>
      <c r="F57" s="5"/>
      <c r="G57" s="5"/>
      <c r="H57" s="5">
        <v>16</v>
      </c>
      <c r="I57" s="5" t="s">
        <v>87</v>
      </c>
      <c r="J57" s="5">
        <v>880</v>
      </c>
      <c r="K57" s="5"/>
      <c r="L57" s="10"/>
    </row>
    <row r="58" spans="1:12" ht="12.75">
      <c r="A58" s="5"/>
      <c r="B58" s="5"/>
      <c r="C58" s="1"/>
      <c r="D58" s="5"/>
      <c r="E58" s="5"/>
      <c r="F58" s="5"/>
      <c r="G58" s="5"/>
      <c r="H58" s="5"/>
      <c r="I58" s="5"/>
      <c r="J58" s="5"/>
      <c r="K58" s="5"/>
      <c r="L58" s="10"/>
    </row>
    <row r="59" spans="1:12" ht="12.75">
      <c r="A59" s="5"/>
      <c r="B59" s="5"/>
      <c r="C59" s="1"/>
      <c r="D59" s="5">
        <v>26</v>
      </c>
      <c r="E59" s="5" t="s">
        <v>90</v>
      </c>
      <c r="F59" s="5" t="s">
        <v>19</v>
      </c>
      <c r="G59" s="5">
        <v>9120</v>
      </c>
      <c r="H59" s="5"/>
      <c r="I59" s="5"/>
      <c r="J59" s="5">
        <f>J60</f>
        <v>9120</v>
      </c>
      <c r="K59" s="5"/>
      <c r="L59" s="10">
        <f>G59-J59</f>
        <v>0</v>
      </c>
    </row>
    <row r="60" spans="1:12" ht="12.75">
      <c r="A60" s="5"/>
      <c r="B60" s="5"/>
      <c r="C60" s="1"/>
      <c r="D60" s="5"/>
      <c r="E60" s="5"/>
      <c r="F60" s="5"/>
      <c r="G60" s="5"/>
      <c r="H60" s="5">
        <v>2</v>
      </c>
      <c r="I60" s="5" t="s">
        <v>87</v>
      </c>
      <c r="J60" s="5">
        <v>9120</v>
      </c>
      <c r="K60" s="5" t="s">
        <v>91</v>
      </c>
      <c r="L60" s="10"/>
    </row>
    <row r="61" spans="1:12" ht="12.75">
      <c r="A61" s="5"/>
      <c r="B61" s="5"/>
      <c r="C61" s="1"/>
      <c r="D61" s="5"/>
      <c r="E61" s="5"/>
      <c r="F61" s="5"/>
      <c r="G61" s="5"/>
      <c r="H61" s="5"/>
      <c r="I61" s="5"/>
      <c r="J61" s="5"/>
      <c r="K61" s="5"/>
      <c r="L61" s="10"/>
    </row>
    <row r="62" spans="1:12" ht="51">
      <c r="A62" s="5"/>
      <c r="B62" s="5"/>
      <c r="C62" s="1"/>
      <c r="D62" s="5">
        <v>28</v>
      </c>
      <c r="E62" s="5" t="s">
        <v>88</v>
      </c>
      <c r="F62" s="5" t="s">
        <v>19</v>
      </c>
      <c r="G62" s="5">
        <v>36690</v>
      </c>
      <c r="H62" s="5">
        <v>3</v>
      </c>
      <c r="I62" s="5" t="s">
        <v>87</v>
      </c>
      <c r="J62" s="5">
        <v>36690</v>
      </c>
      <c r="K62" s="7" t="s">
        <v>92</v>
      </c>
      <c r="L62" s="10">
        <f>G62-J62</f>
        <v>0</v>
      </c>
    </row>
    <row r="63" spans="1:12" ht="12.75">
      <c r="A63" s="5"/>
      <c r="B63" s="5"/>
      <c r="C63" s="1"/>
      <c r="D63" s="5"/>
      <c r="E63" s="5"/>
      <c r="F63" s="5"/>
      <c r="G63" s="5"/>
      <c r="H63" s="5"/>
      <c r="I63" s="5"/>
      <c r="J63" s="5"/>
      <c r="K63" s="5"/>
      <c r="L63" s="10"/>
    </row>
    <row r="64" spans="1:12" ht="12.75">
      <c r="A64" s="5"/>
      <c r="B64" s="5"/>
      <c r="C64" s="1"/>
      <c r="D64" s="5"/>
      <c r="E64" s="5"/>
      <c r="F64" s="5"/>
      <c r="G64" s="5"/>
      <c r="H64" s="5">
        <v>8</v>
      </c>
      <c r="I64" s="5" t="s">
        <v>61</v>
      </c>
      <c r="J64" s="5">
        <v>2100</v>
      </c>
      <c r="K64" s="5" t="s">
        <v>63</v>
      </c>
      <c r="L64" s="10"/>
    </row>
    <row r="65" spans="1:12" ht="12.75">
      <c r="A65" s="5"/>
      <c r="B65" s="5"/>
      <c r="C65" s="1"/>
      <c r="D65" s="5"/>
      <c r="E65" s="5"/>
      <c r="F65" s="5"/>
      <c r="G65" s="5"/>
      <c r="H65" s="5">
        <v>9</v>
      </c>
      <c r="I65" s="5" t="s">
        <v>62</v>
      </c>
      <c r="J65" s="5">
        <v>9860</v>
      </c>
      <c r="K65" s="5" t="s">
        <v>63</v>
      </c>
      <c r="L65" s="10"/>
    </row>
    <row r="66" spans="1:12" ht="38.25">
      <c r="A66" s="5"/>
      <c r="B66" s="5"/>
      <c r="D66" s="5" t="s">
        <v>21</v>
      </c>
      <c r="E66" s="6">
        <v>42117</v>
      </c>
      <c r="F66" s="5" t="s">
        <v>22</v>
      </c>
      <c r="G66" s="5">
        <v>2200</v>
      </c>
      <c r="H66" s="5">
        <v>10</v>
      </c>
      <c r="I66" s="5" t="s">
        <v>62</v>
      </c>
      <c r="J66" s="5">
        <v>2200</v>
      </c>
      <c r="K66" s="7" t="s">
        <v>23</v>
      </c>
      <c r="L66" s="10">
        <v>0</v>
      </c>
    </row>
    <row r="67" spans="1:12" ht="25.5">
      <c r="A67" s="5"/>
      <c r="B67" s="12"/>
      <c r="C67" s="1"/>
      <c r="D67" s="13">
        <v>10</v>
      </c>
      <c r="E67" s="14" t="s">
        <v>38</v>
      </c>
      <c r="F67" s="13" t="s">
        <v>19</v>
      </c>
      <c r="G67" s="13">
        <v>6860</v>
      </c>
      <c r="H67" s="15" t="s">
        <v>39</v>
      </c>
      <c r="I67" s="5">
        <v>1</v>
      </c>
      <c r="J67" s="5">
        <v>6860</v>
      </c>
      <c r="K67" s="7" t="s">
        <v>40</v>
      </c>
      <c r="L67" s="10">
        <v>0</v>
      </c>
    </row>
    <row r="68" spans="1:12" ht="12.75">
      <c r="A68" s="5"/>
      <c r="B68" s="12"/>
      <c r="C68" s="1"/>
      <c r="D68" s="13"/>
      <c r="E68" s="14"/>
      <c r="F68" s="13" t="s">
        <v>7</v>
      </c>
      <c r="G68" s="13">
        <v>300000</v>
      </c>
      <c r="H68" s="15"/>
      <c r="I68" s="5"/>
      <c r="J68" s="29">
        <v>180000</v>
      </c>
      <c r="K68" s="1" t="s">
        <v>50</v>
      </c>
      <c r="L68" s="10">
        <f>G68-J68</f>
        <v>120000</v>
      </c>
    </row>
    <row r="69" spans="1:12" ht="12.75">
      <c r="A69" s="5"/>
      <c r="B69" s="12"/>
      <c r="C69" s="1"/>
      <c r="D69" s="13"/>
      <c r="E69" s="14"/>
      <c r="F69" s="13"/>
      <c r="G69" s="13"/>
      <c r="H69" s="15"/>
      <c r="I69" s="5"/>
      <c r="J69" s="5"/>
      <c r="K69" s="7"/>
      <c r="L69" s="10">
        <f t="shared" si="0"/>
        <v>0</v>
      </c>
    </row>
    <row r="70" spans="1:12" ht="25.5">
      <c r="A70" s="5"/>
      <c r="B70" s="12"/>
      <c r="C70" s="1"/>
      <c r="D70" s="13">
        <v>17</v>
      </c>
      <c r="E70" s="14" t="s">
        <v>67</v>
      </c>
      <c r="F70" s="13" t="s">
        <v>68</v>
      </c>
      <c r="G70" s="13">
        <v>8000</v>
      </c>
      <c r="H70" s="15">
        <v>14</v>
      </c>
      <c r="I70" s="5" t="s">
        <v>70</v>
      </c>
      <c r="J70" s="5">
        <v>8000</v>
      </c>
      <c r="K70" s="7" t="s">
        <v>69</v>
      </c>
      <c r="L70" s="10"/>
    </row>
    <row r="71" spans="1:12" ht="12.75">
      <c r="A71" s="5"/>
      <c r="B71" s="12"/>
      <c r="C71" s="1"/>
      <c r="D71" s="13"/>
      <c r="E71" s="14"/>
      <c r="F71" s="13"/>
      <c r="G71" s="13"/>
      <c r="H71" s="15"/>
      <c r="I71" s="5"/>
      <c r="J71" s="5"/>
      <c r="K71" s="7"/>
      <c r="L71" s="10">
        <f t="shared" si="0"/>
        <v>0</v>
      </c>
    </row>
    <row r="72" spans="1:12" ht="12.75">
      <c r="A72" s="1"/>
      <c r="B72" s="23" t="s">
        <v>32</v>
      </c>
      <c r="C72" s="24"/>
      <c r="D72" s="24"/>
      <c r="E72" s="24"/>
      <c r="F72" s="24"/>
      <c r="G72" s="24"/>
      <c r="H72" s="25"/>
      <c r="I72" s="1"/>
      <c r="J72" s="1"/>
      <c r="K72" s="1"/>
      <c r="L72" s="10">
        <f t="shared" si="0"/>
        <v>0</v>
      </c>
    </row>
    <row r="73" spans="1:12" ht="12.75">
      <c r="A73" s="1"/>
      <c r="B73" s="1">
        <v>2610</v>
      </c>
      <c r="C73" s="1">
        <v>88000</v>
      </c>
      <c r="D73" s="1"/>
      <c r="E73" s="1"/>
      <c r="F73" s="1" t="s">
        <v>41</v>
      </c>
      <c r="G73" s="1">
        <v>88000</v>
      </c>
      <c r="H73" s="1"/>
      <c r="I73" s="1"/>
      <c r="J73" s="10">
        <f>26895+6695+6840</f>
        <v>40430</v>
      </c>
      <c r="K73" s="1" t="s">
        <v>50</v>
      </c>
      <c r="L73" s="10">
        <f t="shared" si="0"/>
        <v>47570</v>
      </c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0">
        <f t="shared" si="0"/>
        <v>0</v>
      </c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0">
        <f t="shared" si="0"/>
        <v>0</v>
      </c>
    </row>
    <row r="76" spans="1:12" ht="12.75">
      <c r="A76" s="1"/>
      <c r="B76" s="23" t="s">
        <v>33</v>
      </c>
      <c r="C76" s="24"/>
      <c r="D76" s="24"/>
      <c r="E76" s="24"/>
      <c r="F76" s="24"/>
      <c r="G76" s="24"/>
      <c r="H76" s="24"/>
      <c r="I76" s="24"/>
      <c r="J76" s="25"/>
      <c r="K76" s="1"/>
      <c r="L76" s="10">
        <f t="shared" si="0"/>
        <v>0</v>
      </c>
    </row>
    <row r="77" spans="1:12" ht="12.75">
      <c r="A77" s="1"/>
      <c r="B77" s="1">
        <v>2610</v>
      </c>
      <c r="C77" s="1">
        <v>310000</v>
      </c>
      <c r="D77" s="1"/>
      <c r="E77" s="1"/>
      <c r="F77" s="1" t="s">
        <v>37</v>
      </c>
      <c r="G77" s="1">
        <f>310000+25000</f>
        <v>335000</v>
      </c>
      <c r="H77" s="1"/>
      <c r="I77" s="1"/>
      <c r="J77" s="10">
        <v>124000</v>
      </c>
      <c r="K77" s="1" t="s">
        <v>50</v>
      </c>
      <c r="L77" s="10">
        <f t="shared" si="0"/>
        <v>186000</v>
      </c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0">
        <f t="shared" si="0"/>
        <v>0</v>
      </c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0">
        <f t="shared" si="0"/>
        <v>0</v>
      </c>
    </row>
    <row r="80" spans="1:12" ht="12.75">
      <c r="A80" s="1"/>
      <c r="B80" s="23" t="s">
        <v>34</v>
      </c>
      <c r="C80" s="24"/>
      <c r="D80" s="24"/>
      <c r="E80" s="24"/>
      <c r="F80" s="24"/>
      <c r="G80" s="24"/>
      <c r="H80" s="24"/>
      <c r="I80" s="24"/>
      <c r="J80" s="25"/>
      <c r="K80" s="1"/>
      <c r="L80" s="10">
        <f t="shared" si="0"/>
        <v>0</v>
      </c>
    </row>
    <row r="81" spans="1:12" ht="12.75">
      <c r="A81" s="1"/>
      <c r="B81" s="1">
        <v>2282</v>
      </c>
      <c r="C81" s="1">
        <v>108000</v>
      </c>
      <c r="D81" s="1"/>
      <c r="E81" s="1"/>
      <c r="F81" s="1"/>
      <c r="G81" s="1"/>
      <c r="H81" s="1"/>
      <c r="I81" s="1"/>
      <c r="J81" s="1"/>
      <c r="K81" s="1"/>
      <c r="L81" s="10">
        <f t="shared" si="0"/>
        <v>108000</v>
      </c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0">
        <f t="shared" si="0"/>
        <v>0</v>
      </c>
    </row>
    <row r="83" spans="1:12" ht="12.75">
      <c r="A83" s="1"/>
      <c r="B83" s="21" t="s">
        <v>35</v>
      </c>
      <c r="C83" s="8"/>
      <c r="D83" s="8"/>
      <c r="E83" s="8"/>
      <c r="F83" s="8"/>
      <c r="G83" s="8"/>
      <c r="H83" s="8"/>
      <c r="I83" s="8"/>
      <c r="J83" s="9"/>
      <c r="K83" s="1"/>
      <c r="L83" s="10">
        <f t="shared" si="0"/>
        <v>0</v>
      </c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0">
        <f t="shared" si="0"/>
        <v>0</v>
      </c>
    </row>
    <row r="85" spans="1:12" ht="12.75">
      <c r="A85" s="1"/>
      <c r="B85" s="1">
        <v>2282</v>
      </c>
      <c r="C85" s="1">
        <v>13000</v>
      </c>
      <c r="D85" s="1"/>
      <c r="E85" s="1"/>
      <c r="F85" s="1"/>
      <c r="G85" s="1"/>
      <c r="H85" s="1"/>
      <c r="I85" s="1"/>
      <c r="J85" s="1">
        <f>J86</f>
        <v>460.7</v>
      </c>
      <c r="K85" s="1"/>
      <c r="L85" s="10">
        <f t="shared" si="0"/>
        <v>12539.3</v>
      </c>
    </row>
    <row r="86" spans="1:12" ht="25.5">
      <c r="A86" s="1"/>
      <c r="B86" s="1"/>
      <c r="C86" s="1"/>
      <c r="D86" s="22" t="s">
        <v>75</v>
      </c>
      <c r="E86" s="1" t="s">
        <v>76</v>
      </c>
      <c r="F86" s="1" t="s">
        <v>37</v>
      </c>
      <c r="G86" s="1">
        <v>460.7</v>
      </c>
      <c r="H86" s="1">
        <v>1</v>
      </c>
      <c r="I86" s="1" t="s">
        <v>77</v>
      </c>
      <c r="J86" s="1">
        <v>460.7</v>
      </c>
      <c r="K86" s="2" t="s">
        <v>78</v>
      </c>
      <c r="L86" s="10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>
        <f t="shared" si="0"/>
        <v>0</v>
      </c>
    </row>
    <row r="88" spans="1:12" ht="12.75">
      <c r="A88" s="1"/>
      <c r="B88" s="1">
        <v>2282</v>
      </c>
      <c r="C88" s="1">
        <v>53580</v>
      </c>
      <c r="D88" s="1"/>
      <c r="E88" s="1"/>
      <c r="F88" s="1"/>
      <c r="G88" s="1"/>
      <c r="H88" s="1"/>
      <c r="I88" s="1"/>
      <c r="J88" s="1">
        <f>J89+J90+J91+J92+J93+J105+J94+J95+J96+J97+J98+J99+J100+J101+J102+J103+J104</f>
        <v>37556.69</v>
      </c>
      <c r="K88" s="1"/>
      <c r="L88" s="10">
        <f t="shared" si="0"/>
        <v>16023.309999999998</v>
      </c>
    </row>
    <row r="89" spans="1:12" ht="25.5">
      <c r="A89" s="1"/>
      <c r="B89" s="1"/>
      <c r="C89" s="1"/>
      <c r="D89" s="1"/>
      <c r="E89" s="1"/>
      <c r="F89" s="1"/>
      <c r="G89" s="1"/>
      <c r="H89" s="1"/>
      <c r="I89" s="1"/>
      <c r="J89" s="1">
        <v>2390</v>
      </c>
      <c r="K89" s="2" t="s">
        <v>56</v>
      </c>
      <c r="L89" s="10"/>
    </row>
    <row r="90" spans="1:12" ht="38.25">
      <c r="A90" s="1"/>
      <c r="B90" s="1"/>
      <c r="C90" s="1"/>
      <c r="D90" s="1"/>
      <c r="E90" s="1"/>
      <c r="F90" s="1"/>
      <c r="G90" s="1"/>
      <c r="H90" s="1"/>
      <c r="I90" s="1"/>
      <c r="J90" s="1">
        <v>3150</v>
      </c>
      <c r="K90" s="2" t="s">
        <v>55</v>
      </c>
      <c r="L90" s="10"/>
    </row>
    <row r="91" spans="1:12" ht="38.25">
      <c r="A91" s="1"/>
      <c r="B91" s="1"/>
      <c r="C91" s="1"/>
      <c r="D91" s="1"/>
      <c r="E91" s="1"/>
      <c r="F91" s="1"/>
      <c r="G91" s="1"/>
      <c r="H91" s="1"/>
      <c r="I91" s="1"/>
      <c r="J91" s="1">
        <v>1620</v>
      </c>
      <c r="K91" s="2" t="s">
        <v>60</v>
      </c>
      <c r="L91" s="10"/>
    </row>
    <row r="92" spans="1:12" ht="38.25">
      <c r="A92" s="1"/>
      <c r="B92" s="1"/>
      <c r="C92" s="1"/>
      <c r="D92" s="1"/>
      <c r="E92" s="1"/>
      <c r="F92" s="1"/>
      <c r="G92" s="1"/>
      <c r="H92" s="1"/>
      <c r="I92" s="1"/>
      <c r="J92" s="1">
        <v>1620</v>
      </c>
      <c r="K92" s="2" t="s">
        <v>54</v>
      </c>
      <c r="L92" s="10"/>
    </row>
    <row r="93" spans="1:12" ht="25.5">
      <c r="A93" s="1"/>
      <c r="B93" s="1"/>
      <c r="C93" s="1"/>
      <c r="D93" s="1"/>
      <c r="E93" s="1"/>
      <c r="F93" s="1"/>
      <c r="G93" s="1"/>
      <c r="H93" s="1"/>
      <c r="I93" s="1"/>
      <c r="J93" s="1">
        <v>2460</v>
      </c>
      <c r="K93" s="2" t="s">
        <v>53</v>
      </c>
      <c r="L93" s="10"/>
    </row>
    <row r="94" spans="1:12" ht="38.25">
      <c r="A94" s="1"/>
      <c r="B94" s="1"/>
      <c r="C94" s="1"/>
      <c r="D94" s="1"/>
      <c r="E94" s="1"/>
      <c r="F94" s="1"/>
      <c r="G94" s="1"/>
      <c r="H94" s="1"/>
      <c r="I94" s="1"/>
      <c r="J94" s="1">
        <v>3000</v>
      </c>
      <c r="K94" s="2" t="s">
        <v>59</v>
      </c>
      <c r="L94" s="10"/>
    </row>
    <row r="95" spans="1:12" ht="25.5">
      <c r="A95" s="1"/>
      <c r="B95" s="1"/>
      <c r="C95" s="1"/>
      <c r="D95" s="1"/>
      <c r="E95" s="1"/>
      <c r="F95" s="1"/>
      <c r="G95" s="1"/>
      <c r="H95" s="1"/>
      <c r="I95" s="1"/>
      <c r="J95" s="1">
        <v>2400</v>
      </c>
      <c r="K95" s="2" t="s">
        <v>58</v>
      </c>
      <c r="L95" s="10"/>
    </row>
    <row r="96" spans="1:12" ht="25.5">
      <c r="A96" s="1"/>
      <c r="B96" s="1"/>
      <c r="C96" s="1"/>
      <c r="D96" s="1"/>
      <c r="E96" s="1"/>
      <c r="F96" s="1"/>
      <c r="G96" s="1"/>
      <c r="H96" s="1"/>
      <c r="I96" s="1"/>
      <c r="J96" s="1">
        <v>3580</v>
      </c>
      <c r="K96" s="2" t="s">
        <v>57</v>
      </c>
      <c r="L96" s="10"/>
    </row>
    <row r="97" spans="1:12" ht="51">
      <c r="A97" s="1"/>
      <c r="B97" s="1"/>
      <c r="C97" s="1"/>
      <c r="D97" s="1"/>
      <c r="E97" s="1"/>
      <c r="F97" s="1"/>
      <c r="G97" s="1"/>
      <c r="H97" s="1"/>
      <c r="I97" s="1"/>
      <c r="J97" s="1">
        <v>5310</v>
      </c>
      <c r="K97" s="2" t="s">
        <v>71</v>
      </c>
      <c r="L97" s="10"/>
    </row>
    <row r="98" spans="1:12" ht="38.25">
      <c r="A98" s="1"/>
      <c r="B98" s="1"/>
      <c r="C98" s="1"/>
      <c r="D98" s="1"/>
      <c r="E98" s="1"/>
      <c r="F98" s="1"/>
      <c r="G98" s="1"/>
      <c r="H98" s="1"/>
      <c r="I98" s="1"/>
      <c r="J98" s="1">
        <v>680</v>
      </c>
      <c r="K98" s="2" t="s">
        <v>93</v>
      </c>
      <c r="L98" s="10"/>
    </row>
    <row r="99" spans="1:12" ht="25.5">
      <c r="A99" s="1"/>
      <c r="B99" s="1"/>
      <c r="C99" s="1"/>
      <c r="D99" s="1"/>
      <c r="E99" s="1"/>
      <c r="F99" s="1"/>
      <c r="G99" s="1"/>
      <c r="H99" s="1"/>
      <c r="I99" s="1"/>
      <c r="J99" s="1">
        <v>3464.37</v>
      </c>
      <c r="K99" s="2" t="s">
        <v>94</v>
      </c>
      <c r="L99" s="10"/>
    </row>
    <row r="100" spans="1:12" ht="38.25">
      <c r="A100" s="1"/>
      <c r="B100" s="1"/>
      <c r="C100" s="1"/>
      <c r="D100" s="1"/>
      <c r="E100" s="1"/>
      <c r="F100" s="1"/>
      <c r="G100" s="1"/>
      <c r="H100" s="1"/>
      <c r="I100" s="1"/>
      <c r="J100" s="1">
        <v>900</v>
      </c>
      <c r="K100" s="2" t="s">
        <v>95</v>
      </c>
      <c r="L100" s="10"/>
    </row>
    <row r="101" spans="1:12" ht="38.25">
      <c r="A101" s="1"/>
      <c r="B101" s="1"/>
      <c r="C101" s="1"/>
      <c r="D101" s="1"/>
      <c r="E101" s="1"/>
      <c r="F101" s="1"/>
      <c r="G101" s="1"/>
      <c r="H101" s="1"/>
      <c r="I101" s="1"/>
      <c r="J101" s="1">
        <v>2172.42</v>
      </c>
      <c r="K101" s="2" t="s">
        <v>96</v>
      </c>
      <c r="L101" s="10"/>
    </row>
    <row r="102" spans="1:12" ht="25.5">
      <c r="A102" s="1"/>
      <c r="B102" s="1"/>
      <c r="C102" s="1"/>
      <c r="D102" s="1"/>
      <c r="E102" s="1"/>
      <c r="F102" s="1"/>
      <c r="G102" s="1"/>
      <c r="H102" s="1"/>
      <c r="I102" s="1"/>
      <c r="J102" s="1">
        <v>820</v>
      </c>
      <c r="K102" s="2" t="s">
        <v>97</v>
      </c>
      <c r="L102" s="10"/>
    </row>
    <row r="103" spans="1:12" ht="25.5">
      <c r="A103" s="1"/>
      <c r="B103" s="1"/>
      <c r="C103" s="1"/>
      <c r="D103" s="1"/>
      <c r="E103" s="1"/>
      <c r="F103" s="1"/>
      <c r="G103" s="1"/>
      <c r="H103" s="1"/>
      <c r="I103" s="1"/>
      <c r="J103" s="1">
        <v>3179.9</v>
      </c>
      <c r="K103" s="2" t="s">
        <v>98</v>
      </c>
      <c r="L103" s="10"/>
    </row>
    <row r="104" spans="1:12" ht="25.5">
      <c r="A104" s="1"/>
      <c r="B104" s="1"/>
      <c r="C104" s="1"/>
      <c r="D104" s="1"/>
      <c r="E104" s="1"/>
      <c r="F104" s="1"/>
      <c r="G104" s="1"/>
      <c r="H104" s="1"/>
      <c r="I104" s="1"/>
      <c r="J104" s="1">
        <v>810</v>
      </c>
      <c r="K104" s="2" t="s">
        <v>99</v>
      </c>
      <c r="L104" s="10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0"/>
        <v>0</v>
      </c>
    </row>
    <row r="106" spans="1:12" ht="12.75">
      <c r="A106" s="1"/>
      <c r="B106" s="1">
        <v>2282</v>
      </c>
      <c r="C106" s="1">
        <v>99000</v>
      </c>
      <c r="D106" s="1"/>
      <c r="E106" s="1"/>
      <c r="F106" s="1"/>
      <c r="G106" s="1">
        <f>G107</f>
        <v>97200</v>
      </c>
      <c r="H106" s="1"/>
      <c r="I106" s="1"/>
      <c r="J106" s="1">
        <f>J107</f>
        <v>97200</v>
      </c>
      <c r="K106" s="1" t="s">
        <v>49</v>
      </c>
      <c r="L106" s="10">
        <f t="shared" si="0"/>
        <v>1800</v>
      </c>
    </row>
    <row r="107" spans="1:12" ht="38.25">
      <c r="A107" s="1"/>
      <c r="B107" s="1"/>
      <c r="C107" s="1"/>
      <c r="D107" s="1">
        <v>24</v>
      </c>
      <c r="E107" s="1" t="s">
        <v>100</v>
      </c>
      <c r="F107" s="1" t="s">
        <v>101</v>
      </c>
      <c r="G107" s="1">
        <v>97200</v>
      </c>
      <c r="H107" s="1">
        <v>1</v>
      </c>
      <c r="I107" s="1" t="s">
        <v>102</v>
      </c>
      <c r="J107" s="1">
        <v>97200</v>
      </c>
      <c r="K107" s="2" t="s">
        <v>103</v>
      </c>
      <c r="L107" s="10"/>
    </row>
    <row r="108" spans="1:12" ht="12.75">
      <c r="A108" s="1"/>
      <c r="B108" s="1">
        <v>2610</v>
      </c>
      <c r="C108" s="1">
        <v>163600</v>
      </c>
      <c r="D108" s="1"/>
      <c r="E108" s="1"/>
      <c r="F108" s="1" t="s">
        <v>42</v>
      </c>
      <c r="G108" s="1"/>
      <c r="H108" s="1"/>
      <c r="I108" s="1"/>
      <c r="J108" s="1">
        <f>45693.72+14694.68+7823.89+7620</f>
        <v>75832.29000000001</v>
      </c>
      <c r="K108" s="1" t="s">
        <v>50</v>
      </c>
      <c r="L108" s="10">
        <f t="shared" si="0"/>
        <v>87767.70999999999</v>
      </c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0">
        <f t="shared" si="0"/>
        <v>0</v>
      </c>
    </row>
    <row r="110" spans="1:12" ht="12.75">
      <c r="A110" s="1"/>
      <c r="B110" s="1">
        <v>2610</v>
      </c>
      <c r="C110" s="1">
        <v>690948</v>
      </c>
      <c r="D110" s="1"/>
      <c r="E110" s="1"/>
      <c r="F110" s="1" t="s">
        <v>43</v>
      </c>
      <c r="G110" s="1"/>
      <c r="H110" s="1"/>
      <c r="I110" s="1"/>
      <c r="J110" s="1">
        <f>115591.66+30476.27+15000+39209.95</f>
        <v>200277.88</v>
      </c>
      <c r="K110" s="1" t="s">
        <v>50</v>
      </c>
      <c r="L110" s="10">
        <f t="shared" si="0"/>
        <v>490670.12</v>
      </c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0">
        <f t="shared" si="0"/>
        <v>0</v>
      </c>
    </row>
    <row r="112" spans="1:12" ht="12.75">
      <c r="A112" s="1"/>
      <c r="B112" s="1">
        <v>2610</v>
      </c>
      <c r="C112" s="1">
        <v>414977</v>
      </c>
      <c r="D112" s="1"/>
      <c r="E112" s="1"/>
      <c r="F112" s="1" t="s">
        <v>44</v>
      </c>
      <c r="G112" s="1"/>
      <c r="H112" s="1"/>
      <c r="I112" s="1"/>
      <c r="J112" s="1">
        <f>217091.19+59508.46+24659.19+24940</f>
        <v>326198.84</v>
      </c>
      <c r="K112" s="1" t="s">
        <v>50</v>
      </c>
      <c r="L112" s="10">
        <f t="shared" si="0"/>
        <v>88778.15999999997</v>
      </c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0">
        <f t="shared" si="0"/>
        <v>0</v>
      </c>
    </row>
    <row r="114" spans="1:12" ht="12.75">
      <c r="A114" s="1"/>
      <c r="B114" s="26" t="s">
        <v>45</v>
      </c>
      <c r="C114" s="27"/>
      <c r="D114" s="27"/>
      <c r="E114" s="27"/>
      <c r="F114" s="27"/>
      <c r="G114" s="27"/>
      <c r="H114" s="27"/>
      <c r="I114" s="27"/>
      <c r="J114" s="28"/>
      <c r="K114" s="1"/>
      <c r="L114" s="10">
        <f t="shared" si="0"/>
        <v>0</v>
      </c>
    </row>
    <row r="115" spans="1:12" ht="12.75">
      <c r="A115" s="1"/>
      <c r="B115" s="1">
        <v>80800</v>
      </c>
      <c r="C115" s="1">
        <v>18474195</v>
      </c>
      <c r="D115" s="1"/>
      <c r="E115" s="1"/>
      <c r="F115" s="1" t="s">
        <v>46</v>
      </c>
      <c r="G115" s="1"/>
      <c r="H115" s="1"/>
      <c r="I115" s="1"/>
      <c r="J115" s="1">
        <v>8671974.23</v>
      </c>
      <c r="K115" s="1" t="s">
        <v>51</v>
      </c>
      <c r="L115" s="10">
        <f t="shared" si="0"/>
        <v>9802220.77</v>
      </c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0">
        <f t="shared" si="0"/>
        <v>0</v>
      </c>
    </row>
    <row r="117" spans="1:12" ht="12.75">
      <c r="A117" s="1"/>
      <c r="B117" s="1">
        <v>91101</v>
      </c>
      <c r="C117" s="1">
        <v>591416</v>
      </c>
      <c r="D117" s="1"/>
      <c r="E117" s="1"/>
      <c r="F117" s="1" t="s">
        <v>47</v>
      </c>
      <c r="G117" s="1"/>
      <c r="H117" s="1"/>
      <c r="I117" s="1"/>
      <c r="J117" s="1">
        <f>179575.39+72662.92+40209</f>
        <v>292447.31</v>
      </c>
      <c r="K117" s="1" t="s">
        <v>51</v>
      </c>
      <c r="L117" s="10">
        <f t="shared" si="0"/>
        <v>298968.69</v>
      </c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0">
        <f t="shared" si="0"/>
        <v>0</v>
      </c>
    </row>
    <row r="119" spans="1:12" ht="12.75">
      <c r="A119" s="1"/>
      <c r="B119" s="1" t="s">
        <v>48</v>
      </c>
      <c r="C119" s="10">
        <f>C117+C115+C112+C110+C108+C106+C88+C85+C81+C77+C73+C46</f>
        <v>22038165</v>
      </c>
      <c r="D119" s="10"/>
      <c r="E119" s="10"/>
      <c r="F119" s="10"/>
      <c r="G119" s="10">
        <f>G117+G115+G112+G110+G108+G106+G88+G85+G81+G77+G73+G46</f>
        <v>520200</v>
      </c>
      <c r="H119" s="10"/>
      <c r="I119" s="10"/>
      <c r="J119" s="10">
        <f>J117+J115+J112+J110+J108+J106+J88+J85+J81+J77+J73+J46</f>
        <v>10116742.94</v>
      </c>
      <c r="K119" s="10"/>
      <c r="L119" s="10">
        <f>L117+L115+L112+L110+L108+L106+L88+L85+L81+L77+L73+L46</f>
        <v>11921422.06</v>
      </c>
    </row>
  </sheetData>
  <mergeCells count="6">
    <mergeCell ref="B80:J80"/>
    <mergeCell ref="B114:J114"/>
    <mergeCell ref="A10:J10"/>
    <mergeCell ref="B44:H44"/>
    <mergeCell ref="B72:H72"/>
    <mergeCell ref="B76:J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2015-07-01T13:31:27Z</dcterms:modified>
  <cp:category/>
  <cp:version/>
  <cp:contentType/>
  <cp:contentStatus/>
</cp:coreProperties>
</file>