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80" windowHeight="12465" activeTab="0"/>
  </bookViews>
  <sheets>
    <sheet name="щопонеділка" sheetId="1" r:id="rId1"/>
  </sheets>
  <definedNames/>
  <calcPr fullCalcOnLoad="1"/>
</workbook>
</file>

<file path=xl/sharedStrings.xml><?xml version="1.0" encoding="utf-8"?>
<sst xmlns="http://schemas.openxmlformats.org/spreadsheetml/2006/main" count="55" uniqueCount="36">
  <si>
    <t>Інформація про надходження та використання коштів місцевих бюджетів Дергачівського району (станом на 30.03.2018 р.)</t>
  </si>
  <si>
    <t>ДОХОДИ</t>
  </si>
  <si>
    <t>ВИДАТКИ</t>
  </si>
  <si>
    <t xml:space="preserve">  в тому числі:</t>
  </si>
  <si>
    <t>Ради</t>
  </si>
  <si>
    <t>Держуправління</t>
  </si>
  <si>
    <t>Місцеві пожежні частини</t>
  </si>
  <si>
    <t>Освіта</t>
  </si>
  <si>
    <t>Охорона здоров'я</t>
  </si>
  <si>
    <t>Житлово-комунальне госоподарство 
 (в т.ч. благоустрій)</t>
  </si>
  <si>
    <t>Культура</t>
  </si>
  <si>
    <t>затерджено з урахуванням змін за 
січень-березень</t>
  </si>
  <si>
    <t>виконання по доходах за січень-березень</t>
  </si>
  <si>
    <t>%</t>
  </si>
  <si>
    <t>затерджено з урахуванням змін на 
січень-березень</t>
  </si>
  <si>
    <t>касові видатки  за січень-березень</t>
  </si>
  <si>
    <t>ДЕРГАЧІВСЬКА
 МІСЬКА РАДА</t>
  </si>
  <si>
    <t>ВІЛЬШАНСЬКА 
СЕЛИЩНА РАДА</t>
  </si>
  <si>
    <t>КОЗАЧОЛОПАНСЬКА СЕЛИЩНА РАДА</t>
  </si>
  <si>
    <t>МАЛОДАНИЛІВСЬКА СЕЛИЩНА РАДА</t>
  </si>
  <si>
    <t>ПЕРЕСІЧАНСЬКА СЕЛИЩНА РАДА</t>
  </si>
  <si>
    <t>ПРУДЯНСЬКА              СЕЛИЩНА РАДА</t>
  </si>
  <si>
    <t>СЛАТИНСЬКА                 СЕЛИЩНА РАДА</t>
  </si>
  <si>
    <t>СОЛОНИЦІВСЬКА СЕЛИЩНА РАДА</t>
  </si>
  <si>
    <t>РАЗОМ 
по СЕЛИЩНИХ РАДАХ</t>
  </si>
  <si>
    <t>БЕЗРУКІВСЬКА СІЛЬСЬКА РАДА</t>
  </si>
  <si>
    <t>ПОЛІВСЬКА                      СІЛЬСЬКА РАДА</t>
  </si>
  <si>
    <t>ПРОТОПОПІВСЬКА СІЛЬСЬКА РАДА</t>
  </si>
  <si>
    <t>ПРОХОДІВСЬКА СІЛЬСЬКА РАДА</t>
  </si>
  <si>
    <t>РУСЬКОЛОЗІВСЬКА 
СІЛЬСЬКА РАДА</t>
  </si>
  <si>
    <t>ТОКАРІВСЬКА                СІЛЬСЬКА РАДА</t>
  </si>
  <si>
    <t>ЧЕРКАСЬКОЛОЗІВСЬКА СІЛЬСЬКА РАДА</t>
  </si>
  <si>
    <t>РАЗОМ 
по СІЛЬСЬКИХ РАДАХ</t>
  </si>
  <si>
    <t>РАЗОМ ПО РАДАХ</t>
  </si>
  <si>
    <t>РАЙОННИЙ БЮДЖЕТ</t>
  </si>
  <si>
    <t>ВСЬОГО</t>
  </si>
</sst>
</file>

<file path=xl/styles.xml><?xml version="1.0" encoding="utf-8"?>
<styleSheet xmlns="http://schemas.openxmlformats.org/spreadsheetml/2006/main">
  <numFmts count="3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0.00"/>
    <numFmt numFmtId="174" formatCode="#0"/>
    <numFmt numFmtId="175" formatCode="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.0000"/>
    <numFmt numFmtId="182" formatCode="0.0%"/>
    <numFmt numFmtId="183" formatCode="#,##0.0"/>
    <numFmt numFmtId="184" formatCode="0.000000"/>
    <numFmt numFmtId="185" formatCode="0.00000"/>
    <numFmt numFmtId="186" formatCode="0.0000000"/>
    <numFmt numFmtId="187" formatCode="_-* #,##0.000\ _г_р_н_._-;\-* #,##0.000\ _г_р_н_._-;_-* &quot;-&quot;??\ _г_р_н_._-;_-@_-"/>
    <numFmt numFmtId="188" formatCode="_-* #,##0.0\ _г_р_н_._-;\-* #,##0.0\ _г_р_н_._-;_-* &quot;-&quot;??\ _г_р_н_._-;_-@_-"/>
    <numFmt numFmtId="189" formatCode="_-* #,##0\ _г_р_н_._-;\-* #,##0\ _г_р_н_._-;_-* &quot;-&quot;??\ _г_р_н_._-;_-@_-"/>
    <numFmt numFmtId="190" formatCode="0.00000000"/>
  </numFmts>
  <fonts count="9">
    <font>
      <sz val="10"/>
      <name val="Arial"/>
      <family val="0"/>
    </font>
    <font>
      <sz val="11"/>
      <color indexed="8"/>
      <name val="Calibri"/>
      <family val="2"/>
    </font>
    <font>
      <sz val="1"/>
      <color indexed="56"/>
      <name val="Calibri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</borders>
  <cellStyleXfs count="352"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7" borderId="1" applyNumberFormat="0" applyAlignment="0" applyProtection="0"/>
    <xf numFmtId="0" fontId="2" fillId="20" borderId="2" applyNumberFormat="0" applyAlignment="0" applyProtection="0"/>
    <xf numFmtId="0" fontId="2" fillId="20" borderId="1" applyNumberFormat="0" applyAlignment="0" applyProtection="0"/>
    <xf numFmtId="0" fontId="3" fillId="0" borderId="0" applyNumberForma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" fillId="0" borderId="3" applyNumberFormat="0" applyFill="0" applyAlignment="0" applyProtection="0"/>
    <xf numFmtId="0" fontId="2" fillId="0" borderId="4" applyNumberFormat="0" applyFill="0" applyAlignment="0" applyProtection="0"/>
    <xf numFmtId="0" fontId="2" fillId="0" borderId="5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2" fillId="21" borderId="7" applyNumberFormat="0" applyAlignment="0" applyProtection="0"/>
    <xf numFmtId="0" fontId="2" fillId="0" borderId="0" applyNumberFormat="0" applyFill="0" applyBorder="0" applyAlignment="0" applyProtection="0"/>
    <xf numFmtId="0" fontId="2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2" fillId="0" borderId="0" applyFont="0" applyFill="0" applyBorder="0" applyAlignment="0" applyProtection="0"/>
    <xf numFmtId="0" fontId="2" fillId="0" borderId="9" applyNumberFormat="0" applyFill="0" applyAlignment="0" applyProtection="0"/>
    <xf numFmtId="0" fontId="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4" borderId="0" applyNumberFormat="0" applyBorder="0" applyAlignment="0" applyProtection="0"/>
  </cellStyleXfs>
  <cellXfs count="144">
    <xf numFmtId="0" fontId="0" fillId="0" borderId="0" xfId="0" applyFont="1" applyAlignment="1">
      <alignment/>
    </xf>
    <xf numFmtId="0" fontId="0" fillId="0" borderId="0" xfId="0" applyFont="1" applyFill="1" applyBorder="1" applyAlignment="1">
      <alignment vertical="center"/>
    </xf>
    <xf numFmtId="14" fontId="6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14" fontId="6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4" borderId="10" xfId="0" applyFont="1" applyFill="1" applyBorder="1" applyAlignment="1">
      <alignment vertical="center"/>
    </xf>
    <xf numFmtId="0" fontId="0" fillId="4" borderId="10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horizontal="center" vertical="center"/>
    </xf>
    <xf numFmtId="0" fontId="0" fillId="4" borderId="15" xfId="0" applyFont="1" applyFill="1" applyBorder="1" applyAlignment="1">
      <alignment horizontal="center" vertical="center"/>
    </xf>
    <xf numFmtId="0" fontId="0" fillId="4" borderId="16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horizontal="center" vertical="center"/>
    </xf>
    <xf numFmtId="0" fontId="0" fillId="4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0" fillId="4" borderId="20" xfId="0" applyFont="1" applyFill="1" applyBorder="1" applyAlignment="1">
      <alignment horizontal="center" vertical="center"/>
    </xf>
    <xf numFmtId="0" fontId="0" fillId="4" borderId="21" xfId="0" applyFont="1" applyFill="1" applyBorder="1" applyAlignment="1">
      <alignment horizontal="center" vertical="center"/>
    </xf>
    <xf numFmtId="0" fontId="0" fillId="4" borderId="22" xfId="0" applyFont="1" applyFill="1" applyBorder="1" applyAlignment="1">
      <alignment horizontal="center" vertical="center"/>
    </xf>
    <xf numFmtId="0" fontId="0" fillId="4" borderId="23" xfId="0" applyFont="1" applyFill="1" applyBorder="1" applyAlignment="1">
      <alignment horizontal="center" vertical="center"/>
    </xf>
    <xf numFmtId="0" fontId="0" fillId="4" borderId="24" xfId="0" applyFont="1" applyFill="1" applyBorder="1" applyAlignment="1">
      <alignment horizontal="center" vertical="center"/>
    </xf>
    <xf numFmtId="0" fontId="0" fillId="4" borderId="25" xfId="0" applyFont="1" applyFill="1" applyBorder="1" applyAlignment="1">
      <alignment horizontal="center" vertical="center"/>
    </xf>
    <xf numFmtId="0" fontId="0" fillId="4" borderId="26" xfId="0" applyFont="1" applyFill="1" applyBorder="1" applyAlignment="1">
      <alignment horizontal="center" vertical="center"/>
    </xf>
    <xf numFmtId="0" fontId="0" fillId="4" borderId="27" xfId="0" applyFont="1" applyFill="1" applyBorder="1" applyAlignment="1">
      <alignment horizontal="center" vertical="center"/>
    </xf>
    <xf numFmtId="0" fontId="0" fillId="4" borderId="27" xfId="0" applyFont="1" applyFill="1" applyBorder="1" applyAlignment="1">
      <alignment horizontal="center" vertical="center" wrapText="1"/>
    </xf>
    <xf numFmtId="0" fontId="0" fillId="4" borderId="28" xfId="0" applyFont="1" applyFill="1" applyBorder="1" applyAlignment="1">
      <alignment horizontal="center" vertical="center"/>
    </xf>
    <xf numFmtId="0" fontId="0" fillId="4" borderId="29" xfId="0" applyFont="1" applyFill="1" applyBorder="1" applyAlignment="1">
      <alignment horizontal="center" vertical="center"/>
    </xf>
    <xf numFmtId="0" fontId="0" fillId="4" borderId="16" xfId="0" applyFont="1" applyFill="1" applyBorder="1" applyAlignment="1">
      <alignment horizontal="center" vertical="center" wrapText="1"/>
    </xf>
    <xf numFmtId="0" fontId="0" fillId="4" borderId="30" xfId="0" applyFont="1" applyFill="1" applyBorder="1" applyAlignment="1">
      <alignment horizontal="center" vertical="center" wrapText="1"/>
    </xf>
    <xf numFmtId="0" fontId="0" fillId="4" borderId="31" xfId="0" applyFont="1" applyFill="1" applyBorder="1" applyAlignment="1">
      <alignment horizontal="center" vertical="center" wrapText="1"/>
    </xf>
    <xf numFmtId="0" fontId="0" fillId="4" borderId="32" xfId="0" applyFill="1" applyBorder="1" applyAlignment="1">
      <alignment horizontal="center" vertical="center" wrapText="1"/>
    </xf>
    <xf numFmtId="0" fontId="0" fillId="4" borderId="31" xfId="0" applyFill="1" applyBorder="1" applyAlignment="1">
      <alignment horizontal="center" vertical="center" wrapText="1"/>
    </xf>
    <xf numFmtId="0" fontId="0" fillId="4" borderId="33" xfId="0" applyFont="1" applyFill="1" applyBorder="1" applyAlignment="1">
      <alignment horizontal="center" vertical="center" wrapText="1"/>
    </xf>
    <xf numFmtId="0" fontId="0" fillId="4" borderId="34" xfId="0" applyFill="1" applyBorder="1" applyAlignment="1">
      <alignment horizontal="center" vertical="center" wrapText="1"/>
    </xf>
    <xf numFmtId="0" fontId="0" fillId="4" borderId="21" xfId="0" applyFill="1" applyBorder="1" applyAlignment="1">
      <alignment horizontal="center" vertical="center" wrapText="1"/>
    </xf>
    <xf numFmtId="0" fontId="0" fillId="4" borderId="27" xfId="0" applyFont="1" applyFill="1" applyBorder="1" applyAlignment="1">
      <alignment horizontal="center" vertical="center" wrapText="1"/>
    </xf>
    <xf numFmtId="0" fontId="0" fillId="4" borderId="28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vertical="center"/>
    </xf>
    <xf numFmtId="0" fontId="6" fillId="0" borderId="36" xfId="0" applyFont="1" applyFill="1" applyBorder="1" applyAlignment="1">
      <alignment vertical="center" wrapText="1"/>
    </xf>
    <xf numFmtId="0" fontId="4" fillId="0" borderId="16" xfId="335" applyFont="1" applyBorder="1">
      <alignment/>
      <protection/>
    </xf>
    <xf numFmtId="1" fontId="4" fillId="0" borderId="18" xfId="335" applyNumberFormat="1" applyFont="1" applyBorder="1">
      <alignment/>
      <protection/>
    </xf>
    <xf numFmtId="172" fontId="6" fillId="0" borderId="21" xfId="0" applyNumberFormat="1" applyFont="1" applyFill="1" applyBorder="1" applyAlignment="1">
      <alignment vertical="center"/>
    </xf>
    <xf numFmtId="174" fontId="8" fillId="0" borderId="27" xfId="334" applyNumberFormat="1" applyFont="1" applyFill="1" applyBorder="1" applyAlignment="1">
      <alignment vertical="center" wrapText="1"/>
      <protection/>
    </xf>
    <xf numFmtId="172" fontId="6" fillId="0" borderId="27" xfId="0" applyNumberFormat="1" applyFont="1" applyFill="1" applyBorder="1" applyAlignment="1">
      <alignment horizontal="center" vertical="center"/>
    </xf>
    <xf numFmtId="174" fontId="8" fillId="0" borderId="17" xfId="339" applyNumberFormat="1" applyFont="1" applyBorder="1" applyAlignment="1">
      <alignment vertical="center" wrapText="1"/>
      <protection/>
    </xf>
    <xf numFmtId="172" fontId="6" fillId="0" borderId="17" xfId="0" applyNumberFormat="1" applyFont="1" applyFill="1" applyBorder="1" applyAlignment="1">
      <alignment horizontal="center" vertical="center"/>
    </xf>
    <xf numFmtId="14" fontId="6" fillId="0" borderId="17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174" fontId="8" fillId="0" borderId="17" xfId="333" applyNumberFormat="1" applyFont="1" applyBorder="1" applyAlignment="1">
      <alignment vertical="center" wrapText="1"/>
      <protection/>
    </xf>
    <xf numFmtId="172" fontId="6" fillId="0" borderId="17" xfId="0" applyNumberFormat="1" applyFont="1" applyFill="1" applyBorder="1" applyAlignment="1">
      <alignment horizontal="right" vertical="center"/>
    </xf>
    <xf numFmtId="174" fontId="6" fillId="0" borderId="17" xfId="0" applyNumberFormat="1" applyFont="1" applyFill="1" applyBorder="1" applyAlignment="1">
      <alignment horizontal="center" vertical="center" wrapText="1"/>
    </xf>
    <xf numFmtId="1" fontId="8" fillId="0" borderId="17" xfId="338" applyNumberFormat="1" applyFont="1" applyFill="1" applyBorder="1" applyAlignment="1">
      <alignment vertical="center" wrapText="1"/>
      <protection/>
    </xf>
    <xf numFmtId="172" fontId="6" fillId="0" borderId="18" xfId="0" applyNumberFormat="1" applyFont="1" applyFill="1" applyBorder="1" applyAlignment="1">
      <alignment vertical="center"/>
    </xf>
    <xf numFmtId="0" fontId="0" fillId="0" borderId="37" xfId="0" applyFont="1" applyFill="1" applyBorder="1" applyAlignment="1">
      <alignment vertical="center" wrapText="1"/>
    </xf>
    <xf numFmtId="0" fontId="4" fillId="0" borderId="38" xfId="335" applyFont="1" applyBorder="1">
      <alignment/>
      <protection/>
    </xf>
    <xf numFmtId="1" fontId="4" fillId="0" borderId="39" xfId="335" applyNumberFormat="1" applyFont="1" applyBorder="1">
      <alignment/>
      <protection/>
    </xf>
    <xf numFmtId="172" fontId="6" fillId="0" borderId="40" xfId="0" applyNumberFormat="1" applyFont="1" applyFill="1" applyBorder="1" applyAlignment="1">
      <alignment vertical="center"/>
    </xf>
    <xf numFmtId="174" fontId="4" fillId="0" borderId="41" xfId="334" applyNumberFormat="1" applyFill="1" applyBorder="1" applyAlignment="1">
      <alignment vertical="center" wrapText="1"/>
      <protection/>
    </xf>
    <xf numFmtId="172" fontId="6" fillId="0" borderId="41" xfId="0" applyNumberFormat="1" applyFont="1" applyFill="1" applyBorder="1" applyAlignment="1">
      <alignment vertical="center"/>
    </xf>
    <xf numFmtId="174" fontId="4" fillId="0" borderId="41" xfId="339" applyNumberFormat="1" applyFont="1" applyBorder="1" applyAlignment="1">
      <alignment vertical="center" wrapText="1"/>
      <protection/>
    </xf>
    <xf numFmtId="1" fontId="4" fillId="0" borderId="41" xfId="338" applyNumberFormat="1" applyFont="1" applyFill="1" applyBorder="1" applyAlignment="1">
      <alignment vertical="center" wrapText="1"/>
      <protection/>
    </xf>
    <xf numFmtId="174" fontId="0" fillId="0" borderId="41" xfId="0" applyNumberFormat="1" applyFont="1" applyFill="1" applyBorder="1" applyAlignment="1">
      <alignment vertical="center"/>
    </xf>
    <xf numFmtId="172" fontId="6" fillId="0" borderId="39" xfId="0" applyNumberFormat="1" applyFont="1" applyFill="1" applyBorder="1" applyAlignment="1">
      <alignment vertical="center"/>
    </xf>
    <xf numFmtId="0" fontId="0" fillId="0" borderId="42" xfId="0" applyFont="1" applyFill="1" applyBorder="1" applyAlignment="1">
      <alignment vertical="center" wrapText="1"/>
    </xf>
    <xf numFmtId="0" fontId="4" fillId="0" borderId="43" xfId="335" applyFont="1" applyBorder="1">
      <alignment/>
      <protection/>
    </xf>
    <xf numFmtId="1" fontId="4" fillId="0" borderId="44" xfId="335" applyNumberFormat="1" applyFont="1" applyBorder="1">
      <alignment/>
      <protection/>
    </xf>
    <xf numFmtId="172" fontId="6" fillId="0" borderId="45" xfId="0" applyNumberFormat="1" applyFont="1" applyFill="1" applyBorder="1" applyAlignment="1">
      <alignment vertical="center"/>
    </xf>
    <xf numFmtId="174" fontId="4" fillId="0" borderId="24" xfId="334" applyNumberFormat="1" applyFill="1" applyBorder="1" applyAlignment="1">
      <alignment vertical="center" wrapText="1"/>
      <protection/>
    </xf>
    <xf numFmtId="172" fontId="6" fillId="0" borderId="24" xfId="0" applyNumberFormat="1" applyFont="1" applyFill="1" applyBorder="1" applyAlignment="1">
      <alignment vertical="center"/>
    </xf>
    <xf numFmtId="1" fontId="0" fillId="0" borderId="24" xfId="0" applyNumberFormat="1" applyFont="1" applyFill="1" applyBorder="1" applyAlignment="1">
      <alignment vertical="center" wrapText="1"/>
    </xf>
    <xf numFmtId="1" fontId="4" fillId="0" borderId="24" xfId="338" applyNumberFormat="1" applyFont="1" applyFill="1" applyBorder="1" applyAlignment="1">
      <alignment vertical="center" wrapText="1"/>
      <protection/>
    </xf>
    <xf numFmtId="174" fontId="0" fillId="0" borderId="24" xfId="0" applyNumberFormat="1" applyFont="1" applyFill="1" applyBorder="1" applyAlignment="1">
      <alignment vertical="center" wrapText="1"/>
    </xf>
    <xf numFmtId="172" fontId="6" fillId="0" borderId="44" xfId="0" applyNumberFormat="1" applyFont="1" applyFill="1" applyBorder="1" applyAlignment="1">
      <alignment vertical="center"/>
    </xf>
    <xf numFmtId="1" fontId="0" fillId="0" borderId="24" xfId="0" applyNumberFormat="1" applyFont="1" applyFill="1" applyBorder="1" applyAlignment="1">
      <alignment vertical="center" wrapText="1"/>
    </xf>
    <xf numFmtId="174" fontId="4" fillId="0" borderId="24" xfId="333" applyNumberFormat="1" applyBorder="1" applyAlignment="1">
      <alignment vertical="center" wrapText="1"/>
      <protection/>
    </xf>
    <xf numFmtId="1" fontId="0" fillId="0" borderId="24" xfId="0" applyNumberFormat="1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vertical="center"/>
    </xf>
    <xf numFmtId="1" fontId="4" fillId="0" borderId="24" xfId="340" applyNumberFormat="1" applyFont="1" applyFill="1" applyBorder="1" applyAlignment="1">
      <alignment vertical="center" wrapText="1"/>
      <protection/>
    </xf>
    <xf numFmtId="0" fontId="0" fillId="0" borderId="35" xfId="0" applyFont="1" applyFill="1" applyBorder="1" applyAlignment="1">
      <alignment vertical="center"/>
    </xf>
    <xf numFmtId="0" fontId="0" fillId="0" borderId="46" xfId="0" applyFont="1" applyFill="1" applyBorder="1" applyAlignment="1">
      <alignment vertical="center" wrapText="1"/>
    </xf>
    <xf numFmtId="172" fontId="6" fillId="0" borderId="47" xfId="0" applyNumberFormat="1" applyFont="1" applyFill="1" applyBorder="1" applyAlignment="1">
      <alignment vertical="center"/>
    </xf>
    <xf numFmtId="174" fontId="4" fillId="0" borderId="41" xfId="341" applyNumberFormat="1" applyFont="1" applyBorder="1" applyAlignment="1">
      <alignment vertical="center" wrapText="1"/>
      <protection/>
    </xf>
    <xf numFmtId="172" fontId="6" fillId="0" borderId="48" xfId="0" applyNumberFormat="1" applyFont="1" applyFill="1" applyBorder="1" applyAlignment="1">
      <alignment vertical="center"/>
    </xf>
    <xf numFmtId="174" fontId="4" fillId="0" borderId="49" xfId="339" applyNumberFormat="1" applyFont="1" applyBorder="1" applyAlignment="1">
      <alignment vertical="center" wrapText="1"/>
      <protection/>
    </xf>
    <xf numFmtId="1" fontId="0" fillId="0" borderId="48" xfId="0" applyNumberFormat="1" applyFont="1" applyFill="1" applyBorder="1" applyAlignment="1">
      <alignment vertical="center"/>
    </xf>
    <xf numFmtId="0" fontId="0" fillId="0" borderId="48" xfId="0" applyFont="1" applyFill="1" applyBorder="1" applyAlignment="1">
      <alignment vertical="center"/>
    </xf>
    <xf numFmtId="0" fontId="6" fillId="0" borderId="48" xfId="0" applyFont="1" applyFill="1" applyBorder="1" applyAlignment="1">
      <alignment vertical="center"/>
    </xf>
    <xf numFmtId="1" fontId="4" fillId="0" borderId="48" xfId="338" applyNumberFormat="1" applyFont="1" applyFill="1" applyBorder="1" applyAlignment="1">
      <alignment vertical="center" wrapText="1"/>
      <protection/>
    </xf>
    <xf numFmtId="174" fontId="0" fillId="0" borderId="48" xfId="0" applyNumberFormat="1" applyFont="1" applyFill="1" applyBorder="1" applyAlignment="1">
      <alignment vertical="center" wrapText="1"/>
    </xf>
    <xf numFmtId="172" fontId="6" fillId="0" borderId="50" xfId="0" applyNumberFormat="1" applyFont="1" applyFill="1" applyBorder="1" applyAlignment="1">
      <alignment vertical="center"/>
    </xf>
    <xf numFmtId="0" fontId="0" fillId="0" borderId="51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 wrapText="1"/>
    </xf>
    <xf numFmtId="1" fontId="6" fillId="0" borderId="17" xfId="0" applyNumberFormat="1" applyFont="1" applyFill="1" applyBorder="1" applyAlignment="1">
      <alignment vertical="center"/>
    </xf>
    <xf numFmtId="172" fontId="6" fillId="0" borderId="30" xfId="0" applyNumberFormat="1" applyFont="1" applyFill="1" applyBorder="1" applyAlignment="1">
      <alignment vertical="center"/>
    </xf>
    <xf numFmtId="172" fontId="6" fillId="0" borderId="17" xfId="0" applyNumberFormat="1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4" fillId="0" borderId="24" xfId="336" applyBorder="1">
      <alignment/>
      <protection/>
    </xf>
    <xf numFmtId="172" fontId="6" fillId="0" borderId="52" xfId="0" applyNumberFormat="1" applyFont="1" applyFill="1" applyBorder="1" applyAlignment="1">
      <alignment vertical="center"/>
    </xf>
    <xf numFmtId="174" fontId="4" fillId="0" borderId="24" xfId="339" applyNumberFormat="1" applyFont="1" applyBorder="1" applyAlignment="1">
      <alignment vertical="center" wrapText="1"/>
      <protection/>
    </xf>
    <xf numFmtId="14" fontId="0" fillId="0" borderId="41" xfId="0" applyNumberFormat="1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6" fillId="0" borderId="41" xfId="0" applyFont="1" applyFill="1" applyBorder="1" applyAlignment="1">
      <alignment vertical="center"/>
    </xf>
    <xf numFmtId="1" fontId="0" fillId="0" borderId="41" xfId="0" applyNumberFormat="1" applyFont="1" applyFill="1" applyBorder="1" applyAlignment="1">
      <alignment vertical="center"/>
    </xf>
    <xf numFmtId="174" fontId="0" fillId="0" borderId="41" xfId="0" applyNumberFormat="1" applyFont="1" applyFill="1" applyBorder="1" applyAlignment="1">
      <alignment vertical="center" wrapText="1"/>
    </xf>
    <xf numFmtId="1" fontId="0" fillId="0" borderId="41" xfId="0" applyNumberFormat="1" applyFont="1" applyFill="1" applyBorder="1" applyAlignment="1">
      <alignment vertical="center" wrapText="1"/>
    </xf>
    <xf numFmtId="172" fontId="6" fillId="0" borderId="53" xfId="0" applyNumberFormat="1" applyFont="1" applyFill="1" applyBorder="1" applyAlignment="1">
      <alignment vertical="center"/>
    </xf>
    <xf numFmtId="14" fontId="0" fillId="0" borderId="24" xfId="0" applyNumberFormat="1" applyFont="1" applyFill="1" applyBorder="1" applyAlignment="1">
      <alignment vertical="center"/>
    </xf>
    <xf numFmtId="173" fontId="8" fillId="0" borderId="0" xfId="0" applyNumberFormat="1" applyFont="1" applyFill="1" applyBorder="1" applyAlignment="1">
      <alignment vertical="center" wrapText="1"/>
    </xf>
    <xf numFmtId="172" fontId="6" fillId="0" borderId="54" xfId="0" applyNumberFormat="1" applyFont="1" applyFill="1" applyBorder="1" applyAlignment="1">
      <alignment vertical="center"/>
    </xf>
    <xf numFmtId="14" fontId="0" fillId="0" borderId="48" xfId="0" applyNumberFormat="1" applyFont="1" applyFill="1" applyBorder="1" applyAlignment="1">
      <alignment vertical="center"/>
    </xf>
    <xf numFmtId="1" fontId="6" fillId="0" borderId="16" xfId="0" applyNumberFormat="1" applyFont="1" applyFill="1" applyBorder="1" applyAlignment="1">
      <alignment vertical="center"/>
    </xf>
    <xf numFmtId="1" fontId="6" fillId="0" borderId="30" xfId="0" applyNumberFormat="1" applyFont="1" applyFill="1" applyBorder="1" applyAlignment="1">
      <alignment vertical="center"/>
    </xf>
    <xf numFmtId="172" fontId="6" fillId="0" borderId="22" xfId="0" applyNumberFormat="1" applyFont="1" applyFill="1" applyBorder="1" applyAlignment="1">
      <alignment vertical="center"/>
    </xf>
    <xf numFmtId="1" fontId="6" fillId="0" borderId="55" xfId="0" applyNumberFormat="1" applyFont="1" applyFill="1" applyBorder="1" applyAlignment="1">
      <alignment vertical="center"/>
    </xf>
    <xf numFmtId="0" fontId="0" fillId="0" borderId="56" xfId="0" applyFont="1" applyFill="1" applyBorder="1" applyAlignment="1">
      <alignment vertical="center"/>
    </xf>
    <xf numFmtId="172" fontId="6" fillId="0" borderId="57" xfId="0" applyNumberFormat="1" applyFont="1" applyFill="1" applyBorder="1" applyAlignment="1">
      <alignment vertical="center"/>
    </xf>
    <xf numFmtId="172" fontId="6" fillId="0" borderId="57" xfId="0" applyNumberFormat="1" applyFont="1" applyFill="1" applyBorder="1" applyAlignment="1">
      <alignment horizontal="center" vertical="center"/>
    </xf>
    <xf numFmtId="172" fontId="6" fillId="0" borderId="58" xfId="0" applyNumberFormat="1" applyFont="1" applyFill="1" applyBorder="1" applyAlignment="1">
      <alignment vertical="center"/>
    </xf>
    <xf numFmtId="172" fontId="6" fillId="0" borderId="59" xfId="0" applyNumberFormat="1" applyFont="1" applyFill="1" applyBorder="1" applyAlignment="1">
      <alignment vertical="center"/>
    </xf>
    <xf numFmtId="0" fontId="6" fillId="0" borderId="51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4" fillId="0" borderId="43" xfId="337" applyFont="1" applyBorder="1">
      <alignment/>
      <protection/>
    </xf>
    <xf numFmtId="1" fontId="4" fillId="0" borderId="44" xfId="337" applyNumberFormat="1" applyFont="1" applyBorder="1">
      <alignment/>
      <protection/>
    </xf>
    <xf numFmtId="172" fontId="6" fillId="0" borderId="12" xfId="0" applyNumberFormat="1" applyFont="1" applyFill="1" applyBorder="1" applyAlignment="1">
      <alignment vertical="center"/>
    </xf>
    <xf numFmtId="174" fontId="8" fillId="0" borderId="48" xfId="341" applyNumberFormat="1" applyFont="1" applyBorder="1" applyAlignment="1">
      <alignment vertical="center" wrapText="1"/>
      <protection/>
    </xf>
    <xf numFmtId="1" fontId="6" fillId="0" borderId="20" xfId="0" applyNumberFormat="1" applyFont="1" applyFill="1" applyBorder="1" applyAlignment="1">
      <alignment vertical="center"/>
    </xf>
    <xf numFmtId="174" fontId="8" fillId="0" borderId="48" xfId="339" applyNumberFormat="1" applyFont="1" applyBorder="1" applyAlignment="1">
      <alignment vertical="center" wrapText="1"/>
      <protection/>
    </xf>
    <xf numFmtId="174" fontId="6" fillId="0" borderId="57" xfId="0" applyNumberFormat="1" applyFont="1" applyFill="1" applyBorder="1" applyAlignment="1">
      <alignment vertical="center"/>
    </xf>
    <xf numFmtId="1" fontId="8" fillId="0" borderId="57" xfId="338" applyNumberFormat="1" applyFont="1" applyFill="1" applyBorder="1" applyAlignment="1">
      <alignment vertical="center" wrapText="1"/>
      <protection/>
    </xf>
    <xf numFmtId="172" fontId="6" fillId="0" borderId="57" xfId="0" applyNumberFormat="1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vertical="center"/>
    </xf>
    <xf numFmtId="1" fontId="6" fillId="0" borderId="16" xfId="0" applyNumberFormat="1" applyFont="1" applyFill="1" applyBorder="1" applyAlignment="1">
      <alignment horizontal="right" vertical="center"/>
    </xf>
    <xf numFmtId="1" fontId="6" fillId="0" borderId="18" xfId="0" applyNumberFormat="1" applyFont="1" applyFill="1" applyBorder="1" applyAlignment="1">
      <alignment horizontal="right" vertical="center"/>
    </xf>
    <xf numFmtId="1" fontId="6" fillId="0" borderId="55" xfId="0" applyNumberFormat="1" applyFont="1" applyFill="1" applyBorder="1" applyAlignment="1">
      <alignment horizontal="right" vertical="center"/>
    </xf>
    <xf numFmtId="1" fontId="6" fillId="0" borderId="17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Alignment="1">
      <alignment vertical="center"/>
    </xf>
    <xf numFmtId="1" fontId="0" fillId="0" borderId="0" xfId="0" applyNumberFormat="1" applyFont="1" applyFill="1" applyAlignment="1">
      <alignment vertical="center"/>
    </xf>
  </cellXfs>
  <cellStyles count="33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0" xfId="54"/>
    <cellStyle name="Обычный 101" xfId="55"/>
    <cellStyle name="Обычный 102" xfId="56"/>
    <cellStyle name="Обычный 103" xfId="57"/>
    <cellStyle name="Обычный 104" xfId="58"/>
    <cellStyle name="Обычный 105" xfId="59"/>
    <cellStyle name="Обычный 106" xfId="60"/>
    <cellStyle name="Обычный 107" xfId="61"/>
    <cellStyle name="Обычный 108" xfId="62"/>
    <cellStyle name="Обычный 109" xfId="63"/>
    <cellStyle name="Обычный 11" xfId="64"/>
    <cellStyle name="Обычный 110" xfId="65"/>
    <cellStyle name="Обычный 111" xfId="66"/>
    <cellStyle name="Обычный 112" xfId="67"/>
    <cellStyle name="Обычный 113" xfId="68"/>
    <cellStyle name="Обычный 114" xfId="69"/>
    <cellStyle name="Обычный 115" xfId="70"/>
    <cellStyle name="Обычный 116" xfId="71"/>
    <cellStyle name="Обычный 117" xfId="72"/>
    <cellStyle name="Обычный 118" xfId="73"/>
    <cellStyle name="Обычный 119" xfId="74"/>
    <cellStyle name="Обычный 12" xfId="75"/>
    <cellStyle name="Обычный 120" xfId="76"/>
    <cellStyle name="Обычный 121" xfId="77"/>
    <cellStyle name="Обычный 122" xfId="78"/>
    <cellStyle name="Обычный 123" xfId="79"/>
    <cellStyle name="Обычный 124" xfId="80"/>
    <cellStyle name="Обычный 125" xfId="81"/>
    <cellStyle name="Обычный 126" xfId="82"/>
    <cellStyle name="Обычный 127" xfId="83"/>
    <cellStyle name="Обычный 128" xfId="84"/>
    <cellStyle name="Обычный 129" xfId="85"/>
    <cellStyle name="Обычный 13" xfId="86"/>
    <cellStyle name="Обычный 130" xfId="87"/>
    <cellStyle name="Обычный 131" xfId="88"/>
    <cellStyle name="Обычный 132" xfId="89"/>
    <cellStyle name="Обычный 133" xfId="90"/>
    <cellStyle name="Обычный 134" xfId="91"/>
    <cellStyle name="Обычный 135" xfId="92"/>
    <cellStyle name="Обычный 136" xfId="93"/>
    <cellStyle name="Обычный 137" xfId="94"/>
    <cellStyle name="Обычный 138" xfId="95"/>
    <cellStyle name="Обычный 139" xfId="96"/>
    <cellStyle name="Обычный 14" xfId="97"/>
    <cellStyle name="Обычный 140" xfId="98"/>
    <cellStyle name="Обычный 141" xfId="99"/>
    <cellStyle name="Обычный 142" xfId="100"/>
    <cellStyle name="Обычный 143" xfId="101"/>
    <cellStyle name="Обычный 144" xfId="102"/>
    <cellStyle name="Обычный 145" xfId="103"/>
    <cellStyle name="Обычный 146" xfId="104"/>
    <cellStyle name="Обычный 147" xfId="105"/>
    <cellStyle name="Обычный 148" xfId="106"/>
    <cellStyle name="Обычный 149" xfId="107"/>
    <cellStyle name="Обычный 15" xfId="108"/>
    <cellStyle name="Обычный 150" xfId="109"/>
    <cellStyle name="Обычный 151" xfId="110"/>
    <cellStyle name="Обычный 152" xfId="111"/>
    <cellStyle name="Обычный 153" xfId="112"/>
    <cellStyle name="Обычный 154" xfId="113"/>
    <cellStyle name="Обычный 155" xfId="114"/>
    <cellStyle name="Обычный 156" xfId="115"/>
    <cellStyle name="Обычный 157" xfId="116"/>
    <cellStyle name="Обычный 158" xfId="117"/>
    <cellStyle name="Обычный 159" xfId="118"/>
    <cellStyle name="Обычный 16" xfId="119"/>
    <cellStyle name="Обычный 160" xfId="120"/>
    <cellStyle name="Обычный 161" xfId="121"/>
    <cellStyle name="Обычный 162" xfId="122"/>
    <cellStyle name="Обычный 163" xfId="123"/>
    <cellStyle name="Обычный 164" xfId="124"/>
    <cellStyle name="Обычный 165" xfId="125"/>
    <cellStyle name="Обычный 166" xfId="126"/>
    <cellStyle name="Обычный 167" xfId="127"/>
    <cellStyle name="Обычный 168" xfId="128"/>
    <cellStyle name="Обычный 169" xfId="129"/>
    <cellStyle name="Обычный 17" xfId="130"/>
    <cellStyle name="Обычный 170" xfId="131"/>
    <cellStyle name="Обычный 171" xfId="132"/>
    <cellStyle name="Обычный 172" xfId="133"/>
    <cellStyle name="Обычный 173" xfId="134"/>
    <cellStyle name="Обычный 174" xfId="135"/>
    <cellStyle name="Обычный 175" xfId="136"/>
    <cellStyle name="Обычный 176" xfId="137"/>
    <cellStyle name="Обычный 177" xfId="138"/>
    <cellStyle name="Обычный 178" xfId="139"/>
    <cellStyle name="Обычный 179" xfId="140"/>
    <cellStyle name="Обычный 18" xfId="141"/>
    <cellStyle name="Обычный 180" xfId="142"/>
    <cellStyle name="Обычный 180 2" xfId="143"/>
    <cellStyle name="Обычный 180 3" xfId="144"/>
    <cellStyle name="Обычный 181" xfId="145"/>
    <cellStyle name="Обычный 181 2" xfId="146"/>
    <cellStyle name="Обычный 181 3" xfId="147"/>
    <cellStyle name="Обычный 182" xfId="148"/>
    <cellStyle name="Обычный 182 2" xfId="149"/>
    <cellStyle name="Обычный 182 3" xfId="150"/>
    <cellStyle name="Обычный 183" xfId="151"/>
    <cellStyle name="Обычный 183 2" xfId="152"/>
    <cellStyle name="Обычный 183 3" xfId="153"/>
    <cellStyle name="Обычный 184" xfId="154"/>
    <cellStyle name="Обычный 184 2" xfId="155"/>
    <cellStyle name="Обычный 184 3" xfId="156"/>
    <cellStyle name="Обычный 185" xfId="157"/>
    <cellStyle name="Обычный 185 2" xfId="158"/>
    <cellStyle name="Обычный 185 3" xfId="159"/>
    <cellStyle name="Обычный 186" xfId="160"/>
    <cellStyle name="Обычный 186 2" xfId="161"/>
    <cellStyle name="Обычный 186 3" xfId="162"/>
    <cellStyle name="Обычный 187" xfId="163"/>
    <cellStyle name="Обычный 188" xfId="164"/>
    <cellStyle name="Обычный 189" xfId="165"/>
    <cellStyle name="Обычный 19" xfId="166"/>
    <cellStyle name="Обычный 190" xfId="167"/>
    <cellStyle name="Обычный 191" xfId="168"/>
    <cellStyle name="Обычный 192" xfId="169"/>
    <cellStyle name="Обычный 193" xfId="170"/>
    <cellStyle name="Обычный 194" xfId="171"/>
    <cellStyle name="Обычный 195" xfId="172"/>
    <cellStyle name="Обычный 196" xfId="173"/>
    <cellStyle name="Обычный 197" xfId="174"/>
    <cellStyle name="Обычный 198" xfId="175"/>
    <cellStyle name="Обычный 199" xfId="176"/>
    <cellStyle name="Обычный 2" xfId="177"/>
    <cellStyle name="Обычный 20" xfId="178"/>
    <cellStyle name="Обычный 200" xfId="179"/>
    <cellStyle name="Обычный 201" xfId="180"/>
    <cellStyle name="Обычный 202" xfId="181"/>
    <cellStyle name="Обычный 203" xfId="182"/>
    <cellStyle name="Обычный 204" xfId="183"/>
    <cellStyle name="Обычный 205" xfId="184"/>
    <cellStyle name="Обычный 206" xfId="185"/>
    <cellStyle name="Обычный 207" xfId="186"/>
    <cellStyle name="Обычный 208" xfId="187"/>
    <cellStyle name="Обычный 209" xfId="188"/>
    <cellStyle name="Обычный 21" xfId="189"/>
    <cellStyle name="Обычный 210" xfId="190"/>
    <cellStyle name="Обычный 211" xfId="191"/>
    <cellStyle name="Обычный 212" xfId="192"/>
    <cellStyle name="Обычный 213" xfId="193"/>
    <cellStyle name="Обычный 214" xfId="194"/>
    <cellStyle name="Обычный 215" xfId="195"/>
    <cellStyle name="Обычный 216" xfId="196"/>
    <cellStyle name="Обычный 217" xfId="197"/>
    <cellStyle name="Обычный 218" xfId="198"/>
    <cellStyle name="Обычный 219" xfId="199"/>
    <cellStyle name="Обычный 22" xfId="200"/>
    <cellStyle name="Обычный 220" xfId="201"/>
    <cellStyle name="Обычный 221" xfId="202"/>
    <cellStyle name="Обычный 222" xfId="203"/>
    <cellStyle name="Обычный 223" xfId="204"/>
    <cellStyle name="Обычный 224" xfId="205"/>
    <cellStyle name="Обычный 225" xfId="206"/>
    <cellStyle name="Обычный 226" xfId="207"/>
    <cellStyle name="Обычный 227" xfId="208"/>
    <cellStyle name="Обычный 228" xfId="209"/>
    <cellStyle name="Обычный 229" xfId="210"/>
    <cellStyle name="Обычный 23" xfId="211"/>
    <cellStyle name="Обычный 230" xfId="212"/>
    <cellStyle name="Обычный 231" xfId="213"/>
    <cellStyle name="Обычный 232" xfId="214"/>
    <cellStyle name="Обычный 233" xfId="215"/>
    <cellStyle name="Обычный 234" xfId="216"/>
    <cellStyle name="Обычный 235" xfId="217"/>
    <cellStyle name="Обычный 236" xfId="218"/>
    <cellStyle name="Обычный 237" xfId="219"/>
    <cellStyle name="Обычный 238" xfId="220"/>
    <cellStyle name="Обычный 239" xfId="221"/>
    <cellStyle name="Обычный 24" xfId="222"/>
    <cellStyle name="Обычный 240" xfId="223"/>
    <cellStyle name="Обычный 241" xfId="224"/>
    <cellStyle name="Обычный 242" xfId="225"/>
    <cellStyle name="Обычный 243" xfId="226"/>
    <cellStyle name="Обычный 244" xfId="227"/>
    <cellStyle name="Обычный 245" xfId="228"/>
    <cellStyle name="Обычный 246" xfId="229"/>
    <cellStyle name="Обычный 247" xfId="230"/>
    <cellStyle name="Обычный 248" xfId="231"/>
    <cellStyle name="Обычный 249" xfId="232"/>
    <cellStyle name="Обычный 25" xfId="233"/>
    <cellStyle name="Обычный 250" xfId="234"/>
    <cellStyle name="Обычный 251" xfId="235"/>
    <cellStyle name="Обычный 252" xfId="236"/>
    <cellStyle name="Обычный 253" xfId="237"/>
    <cellStyle name="Обычный 254" xfId="238"/>
    <cellStyle name="Обычный 255" xfId="239"/>
    <cellStyle name="Обычный 26" xfId="240"/>
    <cellStyle name="Обычный 27" xfId="241"/>
    <cellStyle name="Обычный 28" xfId="242"/>
    <cellStyle name="Обычный 29" xfId="243"/>
    <cellStyle name="Обычный 3" xfId="244"/>
    <cellStyle name="Обычный 30" xfId="245"/>
    <cellStyle name="Обычный 31" xfId="246"/>
    <cellStyle name="Обычный 32" xfId="247"/>
    <cellStyle name="Обычный 33" xfId="248"/>
    <cellStyle name="Обычный 34" xfId="249"/>
    <cellStyle name="Обычный 35" xfId="250"/>
    <cellStyle name="Обычный 36" xfId="251"/>
    <cellStyle name="Обычный 37" xfId="252"/>
    <cellStyle name="Обычный 38" xfId="253"/>
    <cellStyle name="Обычный 39" xfId="254"/>
    <cellStyle name="Обычный 4" xfId="255"/>
    <cellStyle name="Обычный 40" xfId="256"/>
    <cellStyle name="Обычный 41" xfId="257"/>
    <cellStyle name="Обычный 42" xfId="258"/>
    <cellStyle name="Обычный 43" xfId="259"/>
    <cellStyle name="Обычный 44" xfId="260"/>
    <cellStyle name="Обычный 45" xfId="261"/>
    <cellStyle name="Обычный 46" xfId="262"/>
    <cellStyle name="Обычный 47" xfId="263"/>
    <cellStyle name="Обычный 48" xfId="264"/>
    <cellStyle name="Обычный 49" xfId="265"/>
    <cellStyle name="Обычный 5" xfId="266"/>
    <cellStyle name="Обычный 50" xfId="267"/>
    <cellStyle name="Обычный 51" xfId="268"/>
    <cellStyle name="Обычный 52" xfId="269"/>
    <cellStyle name="Обычный 53" xfId="270"/>
    <cellStyle name="Обычный 54" xfId="271"/>
    <cellStyle name="Обычный 55" xfId="272"/>
    <cellStyle name="Обычный 56" xfId="273"/>
    <cellStyle name="Обычный 57" xfId="274"/>
    <cellStyle name="Обычный 58" xfId="275"/>
    <cellStyle name="Обычный 59" xfId="276"/>
    <cellStyle name="Обычный 6" xfId="277"/>
    <cellStyle name="Обычный 60" xfId="278"/>
    <cellStyle name="Обычный 61" xfId="279"/>
    <cellStyle name="Обычный 62" xfId="280"/>
    <cellStyle name="Обычный 63" xfId="281"/>
    <cellStyle name="Обычный 64" xfId="282"/>
    <cellStyle name="Обычный 65" xfId="283"/>
    <cellStyle name="Обычный 66" xfId="284"/>
    <cellStyle name="Обычный 67" xfId="285"/>
    <cellStyle name="Обычный 68" xfId="286"/>
    <cellStyle name="Обычный 69" xfId="287"/>
    <cellStyle name="Обычный 7" xfId="288"/>
    <cellStyle name="Обычный 70" xfId="289"/>
    <cellStyle name="Обычный 71" xfId="290"/>
    <cellStyle name="Обычный 72" xfId="291"/>
    <cellStyle name="Обычный 73" xfId="292"/>
    <cellStyle name="Обычный 74" xfId="293"/>
    <cellStyle name="Обычный 75" xfId="294"/>
    <cellStyle name="Обычный 76" xfId="295"/>
    <cellStyle name="Обычный 77" xfId="296"/>
    <cellStyle name="Обычный 78" xfId="297"/>
    <cellStyle name="Обычный 79" xfId="298"/>
    <cellStyle name="Обычный 79 2" xfId="299"/>
    <cellStyle name="Обычный 79 3" xfId="300"/>
    <cellStyle name="Обычный 8" xfId="301"/>
    <cellStyle name="Обычный 80" xfId="302"/>
    <cellStyle name="Обычный 80 2" xfId="303"/>
    <cellStyle name="Обычный 80 3" xfId="304"/>
    <cellStyle name="Обычный 81" xfId="305"/>
    <cellStyle name="Обычный 81 2" xfId="306"/>
    <cellStyle name="Обычный 81 3" xfId="307"/>
    <cellStyle name="Обычный 82" xfId="308"/>
    <cellStyle name="Обычный 82 2" xfId="309"/>
    <cellStyle name="Обычный 82 3" xfId="310"/>
    <cellStyle name="Обычный 83" xfId="311"/>
    <cellStyle name="Обычный 83 2" xfId="312"/>
    <cellStyle name="Обычный 83 3" xfId="313"/>
    <cellStyle name="Обычный 84" xfId="314"/>
    <cellStyle name="Обычный 84 2" xfId="315"/>
    <cellStyle name="Обычный 84 3" xfId="316"/>
    <cellStyle name="Обычный 85" xfId="317"/>
    <cellStyle name="Обычный 86" xfId="318"/>
    <cellStyle name="Обычный 87" xfId="319"/>
    <cellStyle name="Обычный 88" xfId="320"/>
    <cellStyle name="Обычный 89" xfId="321"/>
    <cellStyle name="Обычный 9" xfId="322"/>
    <cellStyle name="Обычный 90" xfId="323"/>
    <cellStyle name="Обычный 91" xfId="324"/>
    <cellStyle name="Обычный 92" xfId="325"/>
    <cellStyle name="Обычный 93" xfId="326"/>
    <cellStyle name="Обычный 94" xfId="327"/>
    <cellStyle name="Обычный 95" xfId="328"/>
    <cellStyle name="Обычный 96" xfId="329"/>
    <cellStyle name="Обычный 97" xfId="330"/>
    <cellStyle name="Обычный 98" xfId="331"/>
    <cellStyle name="Обычный 99" xfId="332"/>
    <cellStyle name="Обычный_ВИДАТКИ 22 05  2017" xfId="333"/>
    <cellStyle name="Обычный_ВИДАТКИ 2802 2018" xfId="334"/>
    <cellStyle name="Обычный_доходи 11 08 2017" xfId="335"/>
    <cellStyle name="Обычный_доходи 20 10 2017" xfId="336"/>
    <cellStyle name="Обычный_доходи 24.04 2017" xfId="337"/>
    <cellStyle name="Обычный_жовтень касові" xfId="338"/>
    <cellStyle name="Обычный_Книга1" xfId="339"/>
    <cellStyle name="Обычный_КФК" xfId="340"/>
    <cellStyle name="Обычный_щопонеділка" xfId="341"/>
    <cellStyle name="Followed Hyperlink" xfId="342"/>
    <cellStyle name="Плохой" xfId="343"/>
    <cellStyle name="Пояснение" xfId="344"/>
    <cellStyle name="Примечание" xfId="345"/>
    <cellStyle name="Percent" xfId="346"/>
    <cellStyle name="Связанная ячейка" xfId="347"/>
    <cellStyle name="Текст предупреждения" xfId="348"/>
    <cellStyle name="Comma" xfId="349"/>
    <cellStyle name="Comma [0]" xfId="350"/>
    <cellStyle name="Хороший" xfId="35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AD33"/>
  <sheetViews>
    <sheetView tabSelected="1" workbookViewId="0" topLeftCell="A1">
      <pane xSplit="2" ySplit="9" topLeftCell="C1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:Z5"/>
    </sheetView>
  </sheetViews>
  <sheetFormatPr defaultColWidth="9.140625" defaultRowHeight="12.75"/>
  <cols>
    <col min="1" max="1" width="0.85546875" style="1" customWidth="1"/>
    <col min="2" max="2" width="23.421875" style="3" customWidth="1"/>
    <col min="3" max="4" width="18.140625" style="3" customWidth="1"/>
    <col min="5" max="5" width="12.8515625" style="3" customWidth="1"/>
    <col min="6" max="6" width="14.57421875" style="3" customWidth="1"/>
    <col min="7" max="7" width="14.00390625" style="3" customWidth="1"/>
    <col min="8" max="8" width="6.140625" style="3" customWidth="1"/>
    <col min="9" max="9" width="12.421875" style="3" customWidth="1"/>
    <col min="10" max="10" width="14.00390625" style="3" customWidth="1"/>
    <col min="11" max="11" width="6.140625" style="3" customWidth="1"/>
    <col min="12" max="12" width="13.57421875" style="3" customWidth="1"/>
    <col min="13" max="13" width="10.7109375" style="3" customWidth="1"/>
    <col min="14" max="14" width="6.140625" style="3" customWidth="1"/>
    <col min="15" max="15" width="13.57421875" style="3" customWidth="1"/>
    <col min="16" max="16" width="14.421875" style="3" customWidth="1"/>
    <col min="17" max="17" width="6.7109375" style="3" customWidth="1"/>
    <col min="18" max="18" width="12.140625" style="3" customWidth="1"/>
    <col min="19" max="19" width="11.7109375" style="3" customWidth="1"/>
    <col min="20" max="20" width="7.140625" style="3" customWidth="1"/>
    <col min="21" max="21" width="13.28125" style="3" customWidth="1"/>
    <col min="22" max="22" width="12.7109375" style="3" customWidth="1"/>
    <col min="23" max="23" width="7.7109375" style="3" customWidth="1"/>
    <col min="24" max="24" width="12.57421875" style="3" customWidth="1"/>
    <col min="25" max="25" width="11.8515625" style="3" customWidth="1"/>
    <col min="26" max="26" width="6.57421875" style="3" customWidth="1"/>
    <col min="27" max="29" width="9.140625" style="3" customWidth="1"/>
    <col min="30" max="30" width="11.8515625" style="3" customWidth="1"/>
    <col min="31" max="16384" width="9.140625" style="3" customWidth="1"/>
  </cols>
  <sheetData>
    <row r="1" spans="2:4" ht="12.75">
      <c r="B1" s="2"/>
      <c r="C1" s="2"/>
      <c r="D1" s="2"/>
    </row>
    <row r="2" spans="2:4" ht="12.75">
      <c r="B2" s="4">
        <v>43192</v>
      </c>
      <c r="C2" s="4"/>
      <c r="D2" s="4"/>
    </row>
    <row r="5" spans="2:26" ht="18">
      <c r="B5" s="5" t="s">
        <v>0</v>
      </c>
      <c r="C5" s="5"/>
      <c r="D5" s="5"/>
      <c r="E5" s="5"/>
      <c r="F5" s="5"/>
      <c r="G5" s="5"/>
      <c r="H5" s="5"/>
      <c r="I5" s="5"/>
      <c r="J5" s="5"/>
      <c r="K5" s="5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ht="13.5" thickBot="1"/>
    <row r="7" spans="1:26" ht="13.5" customHeight="1" thickBot="1">
      <c r="A7" s="7"/>
      <c r="B7" s="8"/>
      <c r="C7" s="9" t="s">
        <v>1</v>
      </c>
      <c r="D7" s="10"/>
      <c r="E7" s="11"/>
      <c r="F7" s="12" t="s">
        <v>2</v>
      </c>
      <c r="G7" s="13"/>
      <c r="H7" s="14"/>
      <c r="I7" s="15" t="s">
        <v>3</v>
      </c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7"/>
    </row>
    <row r="8" spans="1:26" ht="27.75" customHeight="1" thickBot="1">
      <c r="A8" s="18"/>
      <c r="B8" s="19" t="s">
        <v>4</v>
      </c>
      <c r="C8" s="20"/>
      <c r="D8" s="20"/>
      <c r="E8" s="21"/>
      <c r="F8" s="22"/>
      <c r="G8" s="23"/>
      <c r="H8" s="24"/>
      <c r="I8" s="15" t="s">
        <v>5</v>
      </c>
      <c r="J8" s="16"/>
      <c r="K8" s="17"/>
      <c r="L8" s="15" t="s">
        <v>6</v>
      </c>
      <c r="M8" s="16"/>
      <c r="N8" s="17"/>
      <c r="O8" s="25" t="s">
        <v>7</v>
      </c>
      <c r="P8" s="26"/>
      <c r="Q8" s="26"/>
      <c r="R8" s="26" t="s">
        <v>8</v>
      </c>
      <c r="S8" s="26"/>
      <c r="T8" s="26"/>
      <c r="U8" s="27" t="s">
        <v>9</v>
      </c>
      <c r="V8" s="26"/>
      <c r="W8" s="26"/>
      <c r="X8" s="26" t="s">
        <v>10</v>
      </c>
      <c r="Y8" s="26"/>
      <c r="Z8" s="28"/>
    </row>
    <row r="9" spans="1:26" ht="87.75" customHeight="1" thickBot="1">
      <c r="A9" s="18"/>
      <c r="B9" s="29"/>
      <c r="C9" s="30" t="s">
        <v>11</v>
      </c>
      <c r="D9" s="31" t="s">
        <v>12</v>
      </c>
      <c r="E9" s="32" t="s">
        <v>13</v>
      </c>
      <c r="F9" s="33" t="s">
        <v>14</v>
      </c>
      <c r="G9" s="34" t="s">
        <v>15</v>
      </c>
      <c r="H9" s="35" t="s">
        <v>13</v>
      </c>
      <c r="I9" s="36" t="s">
        <v>14</v>
      </c>
      <c r="J9" s="37" t="s">
        <v>15</v>
      </c>
      <c r="K9" s="38" t="s">
        <v>13</v>
      </c>
      <c r="L9" s="36" t="s">
        <v>14</v>
      </c>
      <c r="M9" s="37" t="s">
        <v>15</v>
      </c>
      <c r="N9" s="38" t="s">
        <v>13</v>
      </c>
      <c r="O9" s="36" t="s">
        <v>14</v>
      </c>
      <c r="P9" s="37" t="s">
        <v>15</v>
      </c>
      <c r="Q9" s="38" t="s">
        <v>13</v>
      </c>
      <c r="R9" s="36" t="s">
        <v>14</v>
      </c>
      <c r="S9" s="37" t="s">
        <v>15</v>
      </c>
      <c r="T9" s="38" t="s">
        <v>13</v>
      </c>
      <c r="U9" s="36" t="s">
        <v>14</v>
      </c>
      <c r="V9" s="37" t="s">
        <v>15</v>
      </c>
      <c r="W9" s="38" t="s">
        <v>13</v>
      </c>
      <c r="X9" s="36" t="s">
        <v>14</v>
      </c>
      <c r="Y9" s="37" t="s">
        <v>15</v>
      </c>
      <c r="Z9" s="39" t="s">
        <v>13</v>
      </c>
    </row>
    <row r="10" spans="1:26" ht="42.75" customHeight="1" thickBot="1">
      <c r="A10" s="40"/>
      <c r="B10" s="41" t="s">
        <v>16</v>
      </c>
      <c r="C10" s="42">
        <v>12407394</v>
      </c>
      <c r="D10" s="43">
        <v>13830241.75</v>
      </c>
      <c r="E10" s="44">
        <f aca="true" t="shared" si="0" ref="E10:E29">D10/C10*100</f>
        <v>111.46774052633455</v>
      </c>
      <c r="F10" s="45">
        <v>10927434</v>
      </c>
      <c r="G10" s="45">
        <v>7373366.409999999</v>
      </c>
      <c r="H10" s="46">
        <f aca="true" t="shared" si="1" ref="H10:H29">G10/F10*100</f>
        <v>67.47573501702229</v>
      </c>
      <c r="I10" s="47">
        <v>1790034</v>
      </c>
      <c r="J10" s="47">
        <v>1193181</v>
      </c>
      <c r="K10" s="48">
        <f aca="true" t="shared" si="2" ref="K10:K29">J10/I10*100</f>
        <v>66.65689031604987</v>
      </c>
      <c r="L10" s="49"/>
      <c r="M10" s="50"/>
      <c r="N10" s="51"/>
      <c r="O10" s="52">
        <v>4869400</v>
      </c>
      <c r="P10" s="52">
        <v>4176125.92</v>
      </c>
      <c r="Q10" s="53">
        <f aca="true" t="shared" si="3" ref="Q10:Q15">P10/O10*100</f>
        <v>85.76263851809259</v>
      </c>
      <c r="R10" s="54"/>
      <c r="S10" s="54"/>
      <c r="T10" s="48"/>
      <c r="U10" s="55">
        <v>2841000</v>
      </c>
      <c r="V10" s="55">
        <v>1623305.87</v>
      </c>
      <c r="W10" s="48">
        <f aca="true" t="shared" si="4" ref="W10:W18">V10/U10*100</f>
        <v>57.1385381907779</v>
      </c>
      <c r="X10" s="55"/>
      <c r="Y10" s="55"/>
      <c r="Z10" s="56"/>
    </row>
    <row r="11" spans="1:26" ht="39.75" customHeight="1">
      <c r="A11" s="18"/>
      <c r="B11" s="57" t="s">
        <v>17</v>
      </c>
      <c r="C11" s="58">
        <v>2410084</v>
      </c>
      <c r="D11" s="59">
        <v>2589183.57</v>
      </c>
      <c r="E11" s="60">
        <f t="shared" si="0"/>
        <v>107.43125841256985</v>
      </c>
      <c r="F11" s="61">
        <v>2595534</v>
      </c>
      <c r="G11" s="61">
        <v>1654658.21</v>
      </c>
      <c r="H11" s="62">
        <f t="shared" si="1"/>
        <v>63.75020361898554</v>
      </c>
      <c r="I11" s="63">
        <v>581690</v>
      </c>
      <c r="J11" s="63">
        <v>533086.01</v>
      </c>
      <c r="K11" s="62">
        <f t="shared" si="2"/>
        <v>91.644348364249</v>
      </c>
      <c r="L11" s="64"/>
      <c r="M11" s="64"/>
      <c r="N11" s="62"/>
      <c r="O11" s="64">
        <v>1020253</v>
      </c>
      <c r="P11" s="64">
        <v>668287.87</v>
      </c>
      <c r="Q11" s="62">
        <f t="shared" si="3"/>
        <v>65.50217152020136</v>
      </c>
      <c r="R11" s="65"/>
      <c r="S11" s="65"/>
      <c r="T11" s="62"/>
      <c r="U11" s="64">
        <v>650831</v>
      </c>
      <c r="V11" s="64">
        <v>184778.57</v>
      </c>
      <c r="W11" s="62">
        <f t="shared" si="4"/>
        <v>28.39117528206247</v>
      </c>
      <c r="X11" s="64">
        <v>307810</v>
      </c>
      <c r="Y11" s="64">
        <v>252955.76</v>
      </c>
      <c r="Z11" s="66">
        <f>Y11/X11*100</f>
        <v>82.1791884604139</v>
      </c>
    </row>
    <row r="12" spans="1:26" ht="25.5">
      <c r="A12" s="18"/>
      <c r="B12" s="67" t="s">
        <v>18</v>
      </c>
      <c r="C12" s="68">
        <v>2489208</v>
      </c>
      <c r="D12" s="69">
        <v>2975744.17</v>
      </c>
      <c r="E12" s="70">
        <f t="shared" si="0"/>
        <v>119.54582220529582</v>
      </c>
      <c r="F12" s="71">
        <v>2630662</v>
      </c>
      <c r="G12" s="71">
        <v>1564469.47</v>
      </c>
      <c r="H12" s="72">
        <f t="shared" si="1"/>
        <v>59.47056178254751</v>
      </c>
      <c r="I12" s="63">
        <v>1149443</v>
      </c>
      <c r="J12" s="63">
        <v>671073.59</v>
      </c>
      <c r="K12" s="72">
        <f t="shared" si="2"/>
        <v>58.38250265563407</v>
      </c>
      <c r="L12" s="73"/>
      <c r="M12" s="73"/>
      <c r="N12" s="72"/>
      <c r="O12" s="74">
        <v>705049</v>
      </c>
      <c r="P12" s="74">
        <v>580313.51</v>
      </c>
      <c r="Q12" s="72">
        <f t="shared" si="3"/>
        <v>82.30825233423492</v>
      </c>
      <c r="R12" s="75"/>
      <c r="S12" s="75"/>
      <c r="T12" s="72"/>
      <c r="U12" s="74">
        <v>340000</v>
      </c>
      <c r="V12" s="74">
        <v>53652.78</v>
      </c>
      <c r="W12" s="72">
        <f t="shared" si="4"/>
        <v>15.780229411764706</v>
      </c>
      <c r="X12" s="74">
        <v>366070</v>
      </c>
      <c r="Y12" s="74">
        <v>215929.59</v>
      </c>
      <c r="Z12" s="76">
        <f>Y12/X12*100</f>
        <v>58.98587428633868</v>
      </c>
    </row>
    <row r="13" spans="1:26" ht="25.5">
      <c r="A13" s="18"/>
      <c r="B13" s="67" t="s">
        <v>19</v>
      </c>
      <c r="C13" s="68"/>
      <c r="D13" s="69"/>
      <c r="E13" s="70" t="e">
        <f t="shared" si="0"/>
        <v>#DIV/0!</v>
      </c>
      <c r="F13" s="71"/>
      <c r="G13" s="71"/>
      <c r="H13" s="72" t="e">
        <f t="shared" si="1"/>
        <v>#DIV/0!</v>
      </c>
      <c r="I13" s="63"/>
      <c r="J13" s="63"/>
      <c r="K13" s="72" t="e">
        <f t="shared" si="2"/>
        <v>#DIV/0!</v>
      </c>
      <c r="L13" s="77"/>
      <c r="M13" s="77"/>
      <c r="N13" s="72"/>
      <c r="O13" s="74"/>
      <c r="P13" s="74"/>
      <c r="Q13" s="72" t="e">
        <f t="shared" si="3"/>
        <v>#DIV/0!</v>
      </c>
      <c r="R13" s="75"/>
      <c r="S13" s="75"/>
      <c r="T13" s="72"/>
      <c r="U13" s="74"/>
      <c r="V13" s="74"/>
      <c r="W13" s="72" t="e">
        <f t="shared" si="4"/>
        <v>#DIV/0!</v>
      </c>
      <c r="X13" s="74"/>
      <c r="Y13" s="74"/>
      <c r="Z13" s="76"/>
    </row>
    <row r="14" spans="1:26" ht="25.5">
      <c r="A14" s="18"/>
      <c r="B14" s="67" t="s">
        <v>20</v>
      </c>
      <c r="C14" s="68">
        <v>3464879</v>
      </c>
      <c r="D14" s="69">
        <v>3685847.59</v>
      </c>
      <c r="E14" s="70">
        <f t="shared" si="0"/>
        <v>106.37738258680893</v>
      </c>
      <c r="F14" s="71">
        <v>3958510</v>
      </c>
      <c r="G14" s="71">
        <v>2655272.4</v>
      </c>
      <c r="H14" s="72">
        <f t="shared" si="1"/>
        <v>67.07757211678131</v>
      </c>
      <c r="I14" s="63">
        <v>856687</v>
      </c>
      <c r="J14" s="63">
        <v>682953.68</v>
      </c>
      <c r="K14" s="72">
        <f t="shared" si="2"/>
        <v>79.72032726071483</v>
      </c>
      <c r="L14" s="78">
        <v>281600</v>
      </c>
      <c r="M14" s="78">
        <v>222517.81</v>
      </c>
      <c r="N14" s="72">
        <f>M14/L14*100</f>
        <v>79.01910866477273</v>
      </c>
      <c r="O14" s="74">
        <v>1383766</v>
      </c>
      <c r="P14" s="74">
        <v>1182132.9</v>
      </c>
      <c r="Q14" s="72">
        <f t="shared" si="3"/>
        <v>85.42867074346384</v>
      </c>
      <c r="R14" s="75"/>
      <c r="S14" s="75"/>
      <c r="T14" s="72"/>
      <c r="U14" s="74">
        <v>934919</v>
      </c>
      <c r="V14" s="74">
        <v>284518.78</v>
      </c>
      <c r="W14" s="72">
        <f t="shared" si="4"/>
        <v>30.432452437056046</v>
      </c>
      <c r="X14" s="74">
        <v>346038</v>
      </c>
      <c r="Y14" s="74">
        <v>267809.23</v>
      </c>
      <c r="Z14" s="76">
        <f>Y14/X14*100</f>
        <v>77.3930117501546</v>
      </c>
    </row>
    <row r="15" spans="1:26" ht="25.5">
      <c r="A15" s="18"/>
      <c r="B15" s="67" t="s">
        <v>21</v>
      </c>
      <c r="C15" s="68">
        <v>836643</v>
      </c>
      <c r="D15" s="69">
        <v>842959.08</v>
      </c>
      <c r="E15" s="70">
        <f t="shared" si="0"/>
        <v>100.75493131479017</v>
      </c>
      <c r="F15" s="71">
        <v>865883</v>
      </c>
      <c r="G15" s="71">
        <v>696290.39</v>
      </c>
      <c r="H15" s="72">
        <f t="shared" si="1"/>
        <v>80.41391157927804</v>
      </c>
      <c r="I15" s="63">
        <v>238860</v>
      </c>
      <c r="J15" s="63">
        <v>224090.84</v>
      </c>
      <c r="K15" s="72">
        <f t="shared" si="2"/>
        <v>93.81681319601441</v>
      </c>
      <c r="L15" s="79"/>
      <c r="M15" s="80"/>
      <c r="N15" s="81"/>
      <c r="O15" s="74">
        <v>492828</v>
      </c>
      <c r="P15" s="74">
        <v>368651.73</v>
      </c>
      <c r="Q15" s="72">
        <f t="shared" si="3"/>
        <v>74.8033248922545</v>
      </c>
      <c r="R15" s="75"/>
      <c r="S15" s="75"/>
      <c r="T15" s="72"/>
      <c r="U15" s="74">
        <v>21100</v>
      </c>
      <c r="V15" s="74">
        <v>14562.76</v>
      </c>
      <c r="W15" s="72">
        <f t="shared" si="4"/>
        <v>69.01781990521327</v>
      </c>
      <c r="X15" s="74">
        <v>113095</v>
      </c>
      <c r="Y15" s="74">
        <v>88985.06</v>
      </c>
      <c r="Z15" s="76">
        <f>Y15/X15*100</f>
        <v>78.68169238251028</v>
      </c>
    </row>
    <row r="16" spans="1:26" ht="25.5">
      <c r="A16" s="18"/>
      <c r="B16" s="67" t="s">
        <v>22</v>
      </c>
      <c r="C16" s="68">
        <v>568529</v>
      </c>
      <c r="D16" s="69">
        <v>1104341.28</v>
      </c>
      <c r="E16" s="70">
        <f t="shared" si="0"/>
        <v>194.24537358692345</v>
      </c>
      <c r="F16" s="71">
        <v>878274</v>
      </c>
      <c r="G16" s="71">
        <v>492546.38</v>
      </c>
      <c r="H16" s="72">
        <f t="shared" si="1"/>
        <v>56.08117512302538</v>
      </c>
      <c r="I16" s="63">
        <v>351079</v>
      </c>
      <c r="J16" s="63">
        <v>308316.98</v>
      </c>
      <c r="K16" s="72">
        <f t="shared" si="2"/>
        <v>87.8198297249337</v>
      </c>
      <c r="L16" s="79"/>
      <c r="M16" s="80"/>
      <c r="N16" s="82"/>
      <c r="O16" s="83"/>
      <c r="P16" s="83"/>
      <c r="Q16" s="72"/>
      <c r="R16" s="75"/>
      <c r="S16" s="75"/>
      <c r="T16" s="72"/>
      <c r="U16" s="74">
        <v>247358</v>
      </c>
      <c r="V16" s="74">
        <v>92618.19</v>
      </c>
      <c r="W16" s="72">
        <f t="shared" si="4"/>
        <v>37.44297334228123</v>
      </c>
      <c r="X16" s="74">
        <v>99584</v>
      </c>
      <c r="Y16" s="74">
        <v>91611.21</v>
      </c>
      <c r="Z16" s="76">
        <f>Y16/X16*100</f>
        <v>91.9939046433162</v>
      </c>
    </row>
    <row r="17" spans="1:26" ht="26.25" thickBot="1">
      <c r="A17" s="84"/>
      <c r="B17" s="85" t="s">
        <v>23</v>
      </c>
      <c r="C17" s="68">
        <v>7512787</v>
      </c>
      <c r="D17" s="69">
        <v>8786221.85</v>
      </c>
      <c r="E17" s="86">
        <f t="shared" si="0"/>
        <v>116.95023231724791</v>
      </c>
      <c r="F17" s="87">
        <v>6607534</v>
      </c>
      <c r="G17" s="87">
        <v>4490886.09</v>
      </c>
      <c r="H17" s="88">
        <f t="shared" si="1"/>
        <v>67.96614425290888</v>
      </c>
      <c r="I17" s="89">
        <v>1537575</v>
      </c>
      <c r="J17" s="89">
        <v>1370865.96</v>
      </c>
      <c r="K17" s="88">
        <f t="shared" si="2"/>
        <v>89.15766450417053</v>
      </c>
      <c r="L17" s="90"/>
      <c r="M17" s="91"/>
      <c r="N17" s="92"/>
      <c r="O17" s="93">
        <v>3296089</v>
      </c>
      <c r="P17" s="93">
        <v>2246998.83</v>
      </c>
      <c r="Q17" s="88">
        <f>P17/O17*100</f>
        <v>68.1716673912628</v>
      </c>
      <c r="R17" s="94"/>
      <c r="S17" s="94"/>
      <c r="T17" s="88"/>
      <c r="U17" s="93">
        <v>696463</v>
      </c>
      <c r="V17" s="93">
        <v>220592.73</v>
      </c>
      <c r="W17" s="88">
        <f t="shared" si="4"/>
        <v>31.673287741057315</v>
      </c>
      <c r="X17" s="93">
        <v>768089</v>
      </c>
      <c r="Y17" s="93">
        <v>483160.57</v>
      </c>
      <c r="Z17" s="95">
        <f>Y17/X17*100</f>
        <v>62.90424286768851</v>
      </c>
    </row>
    <row r="18" spans="1:26" ht="26.25" thickBot="1">
      <c r="A18" s="96"/>
      <c r="B18" s="97" t="s">
        <v>24</v>
      </c>
      <c r="C18" s="98">
        <f>SUM(C11:C17)</f>
        <v>17282130</v>
      </c>
      <c r="D18" s="98">
        <f>SUM(D11:D17)</f>
        <v>19984297.54</v>
      </c>
      <c r="E18" s="99">
        <f t="shared" si="0"/>
        <v>115.63561632738558</v>
      </c>
      <c r="F18" s="98">
        <f>SUM(F11:F17)</f>
        <v>17536397</v>
      </c>
      <c r="G18" s="98">
        <f>SUM(G11:G17)</f>
        <v>11554122.94</v>
      </c>
      <c r="H18" s="100">
        <f t="shared" si="1"/>
        <v>65.88652697586625</v>
      </c>
      <c r="I18" s="98">
        <f>SUM(I11:I17)</f>
        <v>4715334</v>
      </c>
      <c r="J18" s="98">
        <f>SUM(J11:J17)</f>
        <v>3790387.06</v>
      </c>
      <c r="K18" s="100">
        <f t="shared" si="2"/>
        <v>80.38427521783187</v>
      </c>
      <c r="L18" s="101">
        <f>SUM(L11:L17)</f>
        <v>281600</v>
      </c>
      <c r="M18" s="98">
        <f>SUM(M11:M17)</f>
        <v>222517.81</v>
      </c>
      <c r="N18" s="100">
        <f>M18/L18*100</f>
        <v>79.01910866477273</v>
      </c>
      <c r="O18" s="98">
        <f>SUM(O11:O17)</f>
        <v>6897985</v>
      </c>
      <c r="P18" s="98">
        <f>SUM(P11:P17)</f>
        <v>5046384.84</v>
      </c>
      <c r="Q18" s="100">
        <f>P18/O18*100</f>
        <v>73.1573762482812</v>
      </c>
      <c r="R18" s="102">
        <f>SUM(R11:R17)</f>
        <v>0</v>
      </c>
      <c r="S18" s="102">
        <f>SUM(S11:S17)</f>
        <v>0</v>
      </c>
      <c r="T18" s="100"/>
      <c r="U18" s="98">
        <f>SUM(U11:U17)</f>
        <v>2890671</v>
      </c>
      <c r="V18" s="98">
        <f>SUM(V11:V17)</f>
        <v>850723.81</v>
      </c>
      <c r="W18" s="100">
        <f t="shared" si="4"/>
        <v>29.429976984582474</v>
      </c>
      <c r="X18" s="98">
        <f>SUM(X11:X17)</f>
        <v>2000686</v>
      </c>
      <c r="Y18" s="98">
        <f>SUM(Y11:Y17)</f>
        <v>1400451.42</v>
      </c>
      <c r="Z18" s="56">
        <f>Y18/X18*100</f>
        <v>69.99856149340776</v>
      </c>
    </row>
    <row r="19" spans="1:26" ht="25.5">
      <c r="A19" s="18"/>
      <c r="B19" s="57" t="s">
        <v>25</v>
      </c>
      <c r="C19" s="103">
        <v>183037</v>
      </c>
      <c r="D19" s="103">
        <v>282127.6</v>
      </c>
      <c r="E19" s="104">
        <f t="shared" si="0"/>
        <v>154.13692313575942</v>
      </c>
      <c r="F19" s="78">
        <v>254114</v>
      </c>
      <c r="G19" s="78">
        <v>244478.72</v>
      </c>
      <c r="H19" s="62">
        <f t="shared" si="1"/>
        <v>96.20828447074935</v>
      </c>
      <c r="I19" s="105">
        <v>254114</v>
      </c>
      <c r="J19" s="105">
        <v>244478.72</v>
      </c>
      <c r="K19" s="62">
        <f t="shared" si="2"/>
        <v>96.20828447074935</v>
      </c>
      <c r="L19" s="106"/>
      <c r="M19" s="107"/>
      <c r="N19" s="108"/>
      <c r="O19" s="109"/>
      <c r="P19" s="109"/>
      <c r="Q19" s="62"/>
      <c r="R19" s="110"/>
      <c r="S19" s="110"/>
      <c r="T19" s="62"/>
      <c r="U19" s="64">
        <v>0</v>
      </c>
      <c r="V19" s="64">
        <v>0</v>
      </c>
      <c r="W19" s="62"/>
      <c r="X19" s="111"/>
      <c r="Y19" s="111"/>
      <c r="Z19" s="66"/>
    </row>
    <row r="20" spans="1:26" ht="25.5">
      <c r="A20" s="18"/>
      <c r="B20" s="67" t="s">
        <v>26</v>
      </c>
      <c r="C20" s="103">
        <v>1442087</v>
      </c>
      <c r="D20" s="103">
        <v>1639396.73</v>
      </c>
      <c r="E20" s="112">
        <f t="shared" si="0"/>
        <v>113.68223484436098</v>
      </c>
      <c r="F20" s="78">
        <v>1573665</v>
      </c>
      <c r="G20" s="78">
        <v>1412433.8</v>
      </c>
      <c r="H20" s="72">
        <f t="shared" si="1"/>
        <v>89.75441405890072</v>
      </c>
      <c r="I20" s="105">
        <v>396361</v>
      </c>
      <c r="J20" s="105">
        <v>358461.11</v>
      </c>
      <c r="K20" s="72">
        <f t="shared" si="2"/>
        <v>90.43803754658</v>
      </c>
      <c r="L20" s="113"/>
      <c r="M20" s="80"/>
      <c r="N20" s="82"/>
      <c r="O20" s="74">
        <v>883703</v>
      </c>
      <c r="P20" s="74">
        <v>825368.19</v>
      </c>
      <c r="Q20" s="72">
        <f>P20/O20*100</f>
        <v>93.39882177609445</v>
      </c>
      <c r="R20" s="75"/>
      <c r="S20" s="75"/>
      <c r="T20" s="72"/>
      <c r="U20" s="74">
        <v>44345</v>
      </c>
      <c r="V20" s="74">
        <v>32417.24</v>
      </c>
      <c r="W20" s="72">
        <f aca="true" t="shared" si="5" ref="W20:W27">V20/U20*100</f>
        <v>73.10235652271959</v>
      </c>
      <c r="X20" s="74">
        <v>240170</v>
      </c>
      <c r="Y20" s="74">
        <v>196187.26</v>
      </c>
      <c r="Z20" s="76">
        <f aca="true" t="shared" si="6" ref="Z20:Z29">Y20/X20*100</f>
        <v>81.6868301619686</v>
      </c>
    </row>
    <row r="21" spans="1:26" ht="25.5">
      <c r="A21" s="18"/>
      <c r="B21" s="67" t="s">
        <v>27</v>
      </c>
      <c r="C21" s="103">
        <v>272032</v>
      </c>
      <c r="D21" s="103">
        <v>277184.53</v>
      </c>
      <c r="E21" s="112">
        <f t="shared" si="0"/>
        <v>101.89408966592165</v>
      </c>
      <c r="F21" s="78">
        <v>342159</v>
      </c>
      <c r="G21" s="78">
        <v>233460.76</v>
      </c>
      <c r="H21" s="72">
        <f t="shared" si="1"/>
        <v>68.23165838104507</v>
      </c>
      <c r="I21" s="105">
        <v>151488</v>
      </c>
      <c r="J21" s="105">
        <v>131484.58</v>
      </c>
      <c r="K21" s="72">
        <f t="shared" si="2"/>
        <v>86.79537653147443</v>
      </c>
      <c r="L21" s="113"/>
      <c r="M21" s="80"/>
      <c r="N21" s="82"/>
      <c r="O21" s="83"/>
      <c r="P21" s="83"/>
      <c r="Q21" s="72"/>
      <c r="R21" s="75"/>
      <c r="S21" s="75"/>
      <c r="T21" s="72"/>
      <c r="U21" s="74">
        <v>54900</v>
      </c>
      <c r="V21" s="74">
        <v>2578.23</v>
      </c>
      <c r="W21" s="72">
        <f t="shared" si="5"/>
        <v>4.696229508196721</v>
      </c>
      <c r="X21" s="74">
        <v>135771</v>
      </c>
      <c r="Y21" s="74">
        <v>99397.95</v>
      </c>
      <c r="Z21" s="76">
        <f t="shared" si="6"/>
        <v>73.21000066288089</v>
      </c>
    </row>
    <row r="22" spans="1:26" ht="25.5">
      <c r="A22" s="18"/>
      <c r="B22" s="67" t="s">
        <v>28</v>
      </c>
      <c r="C22" s="103">
        <v>1060465</v>
      </c>
      <c r="D22" s="103">
        <v>1129861.53</v>
      </c>
      <c r="E22" s="112">
        <f t="shared" si="0"/>
        <v>106.54397174824253</v>
      </c>
      <c r="F22" s="78">
        <v>519914</v>
      </c>
      <c r="G22" s="78">
        <v>407988.55</v>
      </c>
      <c r="H22" s="72">
        <f t="shared" si="1"/>
        <v>78.4723146520386</v>
      </c>
      <c r="I22" s="105">
        <v>284696</v>
      </c>
      <c r="J22" s="105">
        <v>220579</v>
      </c>
      <c r="K22" s="72">
        <f t="shared" si="2"/>
        <v>77.47878438755725</v>
      </c>
      <c r="L22" s="113"/>
      <c r="M22" s="80"/>
      <c r="N22" s="82"/>
      <c r="O22" s="74"/>
      <c r="P22" s="74"/>
      <c r="Q22" s="72"/>
      <c r="R22" s="75"/>
      <c r="S22" s="75"/>
      <c r="T22" s="72"/>
      <c r="U22" s="74">
        <v>109289</v>
      </c>
      <c r="V22" s="74">
        <v>84690.23</v>
      </c>
      <c r="W22" s="72">
        <f t="shared" si="5"/>
        <v>77.49199827979028</v>
      </c>
      <c r="X22" s="74">
        <v>108585</v>
      </c>
      <c r="Y22" s="74">
        <v>93671.32</v>
      </c>
      <c r="Z22" s="76">
        <f t="shared" si="6"/>
        <v>86.26543261039738</v>
      </c>
    </row>
    <row r="23" spans="1:26" ht="27.75" customHeight="1">
      <c r="A23" s="18"/>
      <c r="B23" s="67" t="s">
        <v>29</v>
      </c>
      <c r="C23" s="103">
        <v>784629</v>
      </c>
      <c r="D23" s="103">
        <v>864683.74</v>
      </c>
      <c r="E23" s="112">
        <f t="shared" si="0"/>
        <v>110.20287804809661</v>
      </c>
      <c r="F23" s="78">
        <v>967166</v>
      </c>
      <c r="G23" s="78">
        <v>683738.48</v>
      </c>
      <c r="H23" s="72">
        <f t="shared" si="1"/>
        <v>70.69504924697519</v>
      </c>
      <c r="I23" s="105">
        <v>465193</v>
      </c>
      <c r="J23" s="105">
        <v>332285.2</v>
      </c>
      <c r="K23" s="72">
        <f t="shared" si="2"/>
        <v>71.4295356980866</v>
      </c>
      <c r="L23" s="113"/>
      <c r="M23" s="80"/>
      <c r="N23" s="82"/>
      <c r="O23" s="74"/>
      <c r="P23" s="74"/>
      <c r="Q23" s="72"/>
      <c r="R23" s="75"/>
      <c r="S23" s="75"/>
      <c r="T23" s="72"/>
      <c r="U23" s="74">
        <v>321615</v>
      </c>
      <c r="V23" s="74">
        <v>237370.42</v>
      </c>
      <c r="W23" s="72">
        <f t="shared" si="5"/>
        <v>73.80576776580695</v>
      </c>
      <c r="X23" s="74">
        <v>164258</v>
      </c>
      <c r="Y23" s="74">
        <v>102982.86</v>
      </c>
      <c r="Z23" s="76">
        <f t="shared" si="6"/>
        <v>62.6957956385686</v>
      </c>
    </row>
    <row r="24" spans="1:30" ht="25.5">
      <c r="A24" s="18"/>
      <c r="B24" s="67" t="s">
        <v>30</v>
      </c>
      <c r="C24" s="103">
        <v>380850</v>
      </c>
      <c r="D24" s="103">
        <v>529307.62</v>
      </c>
      <c r="E24" s="112">
        <f t="shared" si="0"/>
        <v>138.98060128659577</v>
      </c>
      <c r="F24" s="78">
        <v>495806</v>
      </c>
      <c r="G24" s="78">
        <v>417164.79</v>
      </c>
      <c r="H24" s="72">
        <f t="shared" si="1"/>
        <v>84.13871352908193</v>
      </c>
      <c r="I24" s="105">
        <v>349657</v>
      </c>
      <c r="J24" s="105">
        <v>277351.08</v>
      </c>
      <c r="K24" s="72">
        <f t="shared" si="2"/>
        <v>79.32090019647828</v>
      </c>
      <c r="L24" s="113"/>
      <c r="M24" s="80"/>
      <c r="N24" s="82"/>
      <c r="O24" s="83"/>
      <c r="P24" s="83"/>
      <c r="Q24" s="72"/>
      <c r="R24" s="75"/>
      <c r="S24" s="75"/>
      <c r="T24" s="72"/>
      <c r="U24" s="74">
        <v>26200</v>
      </c>
      <c r="V24" s="74">
        <v>25890</v>
      </c>
      <c r="W24" s="72">
        <f t="shared" si="5"/>
        <v>98.81679389312977</v>
      </c>
      <c r="X24" s="74">
        <v>119949</v>
      </c>
      <c r="Y24" s="74">
        <v>113923.71</v>
      </c>
      <c r="Z24" s="76">
        <f t="shared" si="6"/>
        <v>94.97679013580772</v>
      </c>
      <c r="AD24" s="114"/>
    </row>
    <row r="25" spans="1:26" ht="26.25" thickBot="1">
      <c r="A25" s="84"/>
      <c r="B25" s="85" t="s">
        <v>31</v>
      </c>
      <c r="C25" s="103"/>
      <c r="D25" s="103"/>
      <c r="E25" s="115" t="e">
        <f t="shared" si="0"/>
        <v>#DIV/0!</v>
      </c>
      <c r="F25" s="78"/>
      <c r="G25" s="78"/>
      <c r="H25" s="88" t="e">
        <f t="shared" si="1"/>
        <v>#DIV/0!</v>
      </c>
      <c r="I25" s="105"/>
      <c r="J25" s="105"/>
      <c r="K25" s="88" t="e">
        <f t="shared" si="2"/>
        <v>#DIV/0!</v>
      </c>
      <c r="L25" s="116"/>
      <c r="M25" s="91"/>
      <c r="N25" s="92"/>
      <c r="O25" s="93"/>
      <c r="P25" s="93"/>
      <c r="Q25" s="88" t="e">
        <f>P25/O25*100</f>
        <v>#DIV/0!</v>
      </c>
      <c r="R25" s="94"/>
      <c r="S25" s="94"/>
      <c r="T25" s="88"/>
      <c r="U25" s="93"/>
      <c r="V25" s="93"/>
      <c r="W25" s="88" t="e">
        <f t="shared" si="5"/>
        <v>#DIV/0!</v>
      </c>
      <c r="X25" s="93"/>
      <c r="Y25" s="93"/>
      <c r="Z25" s="95" t="e">
        <f t="shared" si="6"/>
        <v>#DIV/0!</v>
      </c>
    </row>
    <row r="26" spans="1:26" ht="37.5" customHeight="1" thickBot="1">
      <c r="A26" s="18"/>
      <c r="B26" s="97" t="s">
        <v>32</v>
      </c>
      <c r="C26" s="117">
        <f>SUM(C19:C25)</f>
        <v>4123100</v>
      </c>
      <c r="D26" s="118">
        <f>SUM(D19:D25)</f>
        <v>4722561.750000001</v>
      </c>
      <c r="E26" s="119">
        <f t="shared" si="0"/>
        <v>114.53910285949895</v>
      </c>
      <c r="F26" s="120">
        <f>SUM(F19:F25)</f>
        <v>4152824</v>
      </c>
      <c r="G26" s="98">
        <f>SUM(G19:G25)</f>
        <v>3399265.1</v>
      </c>
      <c r="H26" s="100">
        <f t="shared" si="1"/>
        <v>81.85430203639741</v>
      </c>
      <c r="I26" s="98">
        <f>SUM(I19:I25)</f>
        <v>1901509</v>
      </c>
      <c r="J26" s="98">
        <f>SUM(J19:J25)</f>
        <v>1564639.69</v>
      </c>
      <c r="K26" s="100">
        <f t="shared" si="2"/>
        <v>82.28410646491812</v>
      </c>
      <c r="L26" s="102">
        <f>SUM(L19:L25)</f>
        <v>0</v>
      </c>
      <c r="M26" s="102">
        <f>SUM(M19:M25)</f>
        <v>0</v>
      </c>
      <c r="N26" s="101">
        <f>SUM(N19:N25)</f>
        <v>0</v>
      </c>
      <c r="O26" s="98">
        <f>SUM(O19:O25)</f>
        <v>883703</v>
      </c>
      <c r="P26" s="98">
        <f>SUM(P19:P25)</f>
        <v>825368.19</v>
      </c>
      <c r="Q26" s="100">
        <f>P26/O26*100</f>
        <v>93.39882177609445</v>
      </c>
      <c r="R26" s="102"/>
      <c r="S26" s="102"/>
      <c r="T26" s="100"/>
      <c r="U26" s="98">
        <f>SUM(U19:U25)</f>
        <v>556349</v>
      </c>
      <c r="V26" s="98">
        <f>SUM(V19:V25)</f>
        <v>382946.12</v>
      </c>
      <c r="W26" s="100">
        <f t="shared" si="5"/>
        <v>68.83199574367887</v>
      </c>
      <c r="X26" s="98">
        <f>SUM(X19:X25)</f>
        <v>768733</v>
      </c>
      <c r="Y26" s="98">
        <f>SUM(Y19:Y25)</f>
        <v>606163.1</v>
      </c>
      <c r="Z26" s="56">
        <f t="shared" si="6"/>
        <v>78.85222827691798</v>
      </c>
    </row>
    <row r="27" spans="1:26" ht="22.5" customHeight="1" thickBot="1">
      <c r="A27" s="18"/>
      <c r="B27" s="121" t="s">
        <v>33</v>
      </c>
      <c r="C27" s="117">
        <f>C10+C18+C26</f>
        <v>33812624</v>
      </c>
      <c r="D27" s="118">
        <f>D10+D18+D26</f>
        <v>38537101.04</v>
      </c>
      <c r="E27" s="99">
        <f t="shared" si="0"/>
        <v>113.97252410815557</v>
      </c>
      <c r="F27" s="120">
        <f>F10+F18+F26</f>
        <v>32616655</v>
      </c>
      <c r="G27" s="98">
        <f>G10+G18+G26</f>
        <v>22326754.45</v>
      </c>
      <c r="H27" s="122">
        <f t="shared" si="1"/>
        <v>68.45200542483587</v>
      </c>
      <c r="I27" s="98">
        <f>I10+I18+I26</f>
        <v>8406877</v>
      </c>
      <c r="J27" s="98">
        <f>J10+J18+J26</f>
        <v>6548207.75</v>
      </c>
      <c r="K27" s="122">
        <f t="shared" si="2"/>
        <v>77.89108547680667</v>
      </c>
      <c r="L27" s="98">
        <f>L10+L18+L26</f>
        <v>281600</v>
      </c>
      <c r="M27" s="98">
        <f>M10+M18+M26</f>
        <v>222517.81</v>
      </c>
      <c r="N27" s="123">
        <f>N10+N18+N26</f>
        <v>79.01910866477273</v>
      </c>
      <c r="O27" s="98">
        <f>O10+O18+O26</f>
        <v>12651088</v>
      </c>
      <c r="P27" s="98">
        <f>P10+P18+P26</f>
        <v>10047878.95</v>
      </c>
      <c r="Q27" s="122">
        <f>P27/O27*100</f>
        <v>79.42304211305779</v>
      </c>
      <c r="R27" s="98"/>
      <c r="S27" s="98"/>
      <c r="T27" s="124"/>
      <c r="U27" s="98">
        <f>U10+U18+U26</f>
        <v>6288020</v>
      </c>
      <c r="V27" s="98">
        <f>V10+V18+V26</f>
        <v>2856975.8000000003</v>
      </c>
      <c r="W27" s="122">
        <f t="shared" si="5"/>
        <v>45.43522126201889</v>
      </c>
      <c r="X27" s="98">
        <f>X10+X18+X26</f>
        <v>2769419</v>
      </c>
      <c r="Y27" s="98">
        <f>Y10+Y18+Y26</f>
        <v>2006614.52</v>
      </c>
      <c r="Z27" s="125">
        <f t="shared" si="6"/>
        <v>72.4561548830278</v>
      </c>
    </row>
    <row r="28" spans="1:26" ht="28.5" customHeight="1" thickBot="1">
      <c r="A28" s="126"/>
      <c r="B28" s="127" t="s">
        <v>34</v>
      </c>
      <c r="C28" s="128">
        <v>197630738.25</v>
      </c>
      <c r="D28" s="129">
        <v>200498998.66</v>
      </c>
      <c r="E28" s="130">
        <f t="shared" si="0"/>
        <v>101.45132302565794</v>
      </c>
      <c r="F28" s="131">
        <v>209623799.25</v>
      </c>
      <c r="G28" s="132">
        <v>188569766.79000008</v>
      </c>
      <c r="H28" s="122">
        <f t="shared" si="1"/>
        <v>89.95627761001955</v>
      </c>
      <c r="I28" s="133">
        <v>1082935</v>
      </c>
      <c r="J28" s="133">
        <v>965908.89</v>
      </c>
      <c r="K28" s="122">
        <f t="shared" si="2"/>
        <v>89.19361642203826</v>
      </c>
      <c r="L28" s="134"/>
      <c r="M28" s="135"/>
      <c r="N28" s="136"/>
      <c r="O28" s="134">
        <v>50425734</v>
      </c>
      <c r="P28" s="135">
        <v>40892877.10999998</v>
      </c>
      <c r="Q28" s="122">
        <f>P28/O28*100</f>
        <v>81.09525408197325</v>
      </c>
      <c r="R28" s="134">
        <v>27390330</v>
      </c>
      <c r="S28" s="135">
        <v>22003851.11</v>
      </c>
      <c r="T28" s="122">
        <f>S28/R28*100</f>
        <v>80.3343775339691</v>
      </c>
      <c r="U28" s="134"/>
      <c r="V28" s="135"/>
      <c r="W28" s="122"/>
      <c r="X28" s="134">
        <v>3169382</v>
      </c>
      <c r="Y28" s="135">
        <v>2823186.91</v>
      </c>
      <c r="Z28" s="125">
        <f t="shared" si="6"/>
        <v>89.07688975327052</v>
      </c>
    </row>
    <row r="29" spans="1:26" ht="24.75" customHeight="1" thickBot="1">
      <c r="A29" s="84"/>
      <c r="B29" s="137" t="s">
        <v>35</v>
      </c>
      <c r="C29" s="138">
        <f>C27+C28</f>
        <v>231443362.25</v>
      </c>
      <c r="D29" s="139">
        <f>D27+D28</f>
        <v>239036099.7</v>
      </c>
      <c r="E29" s="99">
        <f t="shared" si="0"/>
        <v>103.28060281193049</v>
      </c>
      <c r="F29" s="140">
        <f>F27+F28</f>
        <v>242240454.25</v>
      </c>
      <c r="G29" s="141">
        <f>G27+G28</f>
        <v>210896521.24000007</v>
      </c>
      <c r="H29" s="100">
        <f t="shared" si="1"/>
        <v>87.06081810032771</v>
      </c>
      <c r="I29" s="140">
        <f>I27+I28</f>
        <v>9489812</v>
      </c>
      <c r="J29" s="140">
        <f>J27+J28</f>
        <v>7514116.64</v>
      </c>
      <c r="K29" s="100">
        <f t="shared" si="2"/>
        <v>79.18087987412184</v>
      </c>
      <c r="L29" s="141">
        <f>L27+L28</f>
        <v>281600</v>
      </c>
      <c r="M29" s="141">
        <f>M27+M28</f>
        <v>222517.81</v>
      </c>
      <c r="N29" s="48">
        <f>N27+N28</f>
        <v>79.01910866477273</v>
      </c>
      <c r="O29" s="141">
        <f>O27+O28</f>
        <v>63076822</v>
      </c>
      <c r="P29" s="141">
        <f>P27+P28</f>
        <v>50940756.05999997</v>
      </c>
      <c r="Q29" s="100">
        <f>P29/O29*100</f>
        <v>80.75986462983181</v>
      </c>
      <c r="R29" s="141">
        <f>R27+R28</f>
        <v>27390330</v>
      </c>
      <c r="S29" s="141">
        <f>S27+S28</f>
        <v>22003851.11</v>
      </c>
      <c r="T29" s="100">
        <f>S29/R29*100</f>
        <v>80.3343775339691</v>
      </c>
      <c r="U29" s="141">
        <f>U27+U28</f>
        <v>6288020</v>
      </c>
      <c r="V29" s="141">
        <f>V27+V28</f>
        <v>2856975.8000000003</v>
      </c>
      <c r="W29" s="100">
        <f>V29/U29*100</f>
        <v>45.43522126201889</v>
      </c>
      <c r="X29" s="141">
        <f>X27+X28</f>
        <v>5938801</v>
      </c>
      <c r="Y29" s="141">
        <f>Y27+Y28</f>
        <v>4829801.43</v>
      </c>
      <c r="Z29" s="56">
        <f t="shared" si="6"/>
        <v>81.32620422876604</v>
      </c>
    </row>
    <row r="30" spans="9:25" ht="12.75">
      <c r="I30" s="142"/>
      <c r="J30" s="143"/>
      <c r="K30" s="142"/>
      <c r="L30" s="142"/>
      <c r="M30" s="142"/>
      <c r="N30" s="142"/>
      <c r="O30" s="142"/>
      <c r="P30" s="143"/>
      <c r="Q30" s="142"/>
      <c r="R30" s="142"/>
      <c r="S30" s="143"/>
      <c r="T30" s="142"/>
      <c r="U30" s="142"/>
      <c r="V30" s="142"/>
      <c r="W30" s="142"/>
      <c r="X30" s="142"/>
      <c r="Y30" s="143"/>
    </row>
    <row r="32" spans="6:7" ht="12.75">
      <c r="F32" s="143"/>
      <c r="G32" s="143"/>
    </row>
    <row r="33" ht="12.75">
      <c r="F33" s="143"/>
    </row>
  </sheetData>
  <sheetProtection/>
  <mergeCells count="11">
    <mergeCell ref="B5:Z5"/>
    <mergeCell ref="O8:Q8"/>
    <mergeCell ref="R8:T8"/>
    <mergeCell ref="X8:Z8"/>
    <mergeCell ref="U8:W8"/>
    <mergeCell ref="I7:Z7"/>
    <mergeCell ref="F7:H8"/>
    <mergeCell ref="C7:E8"/>
    <mergeCell ref="B8:B9"/>
    <mergeCell ref="I8:K8"/>
    <mergeCell ref="L8:N8"/>
  </mergeCells>
  <printOptions/>
  <pageMargins left="0" right="0" top="0.1968503937007874" bottom="0.1968503937007874" header="0.5118110236220472" footer="0.5118110236220472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iasadmin</dc:creator>
  <cp:keywords/>
  <dc:description/>
  <cp:lastModifiedBy>iasadmin</cp:lastModifiedBy>
  <dcterms:created xsi:type="dcterms:W3CDTF">2018-04-02T12:27:15Z</dcterms:created>
  <dcterms:modified xsi:type="dcterms:W3CDTF">2018-04-02T12:27:45Z</dcterms:modified>
  <cp:category/>
  <cp:version/>
  <cp:contentType/>
  <cp:contentStatus/>
</cp:coreProperties>
</file>