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1"/>
  </bookViews>
  <sheets>
    <sheet name="доходи 02 07 2018 " sheetId="1" r:id="rId1"/>
    <sheet name="щопонеділка" sheetId="2" r:id="rId2"/>
    <sheet name="ВИДАТКИ 02 07  2018" sheetId="3" r:id="rId3"/>
  </sheets>
  <definedNames>
    <definedName name="_xlnm.Print_Titles" localSheetId="0">'доходи 02 07 2018 '!$A:$A</definedName>
  </definedNames>
  <calcPr fullCalcOnLoad="1"/>
</workbook>
</file>

<file path=xl/sharedStrings.xml><?xml version="1.0" encoding="utf-8"?>
<sst xmlns="http://schemas.openxmlformats.org/spreadsheetml/2006/main" count="499" uniqueCount="131">
  <si>
    <t>Освіта</t>
  </si>
  <si>
    <t xml:space="preserve"> </t>
  </si>
  <si>
    <t>Зведений бюджет Дергачівського р-ну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</si>
  <si>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</si>
  <si>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</si>
  <si>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</si>
  <si>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</si>
  <si>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</si>
  <si>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</si>
  <si>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</si>
  <si>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Зареєстровані фінансові зобов'язання</t>
  </si>
  <si>
    <t>Залишки асигнувань на вказаний період</t>
  </si>
  <si>
    <t>% виконання на вказаний період</t>
  </si>
  <si>
    <t>20310200000</t>
  </si>
  <si>
    <t>Дергачівський р-н</t>
  </si>
  <si>
    <t>20310301000</t>
  </si>
  <si>
    <t>місто Дергачі</t>
  </si>
  <si>
    <t>20310401000</t>
  </si>
  <si>
    <t>селище Вільшани</t>
  </si>
  <si>
    <t>20310402000</t>
  </si>
  <si>
    <t>селище Козача Лопань</t>
  </si>
  <si>
    <t>20310404000</t>
  </si>
  <si>
    <t>селище Пересічне</t>
  </si>
  <si>
    <t>20310405000</t>
  </si>
  <si>
    <t>селище Прудянка</t>
  </si>
  <si>
    <t>20310406000</t>
  </si>
  <si>
    <t>селище Слатине</t>
  </si>
  <si>
    <t>20310407000</t>
  </si>
  <si>
    <t>селище Солоницівка</t>
  </si>
  <si>
    <t>20310501000</t>
  </si>
  <si>
    <t>с.Безруки</t>
  </si>
  <si>
    <t>20310502000</t>
  </si>
  <si>
    <t>с.Польова</t>
  </si>
  <si>
    <t>20310503000</t>
  </si>
  <si>
    <t>с.Протопопівка</t>
  </si>
  <si>
    <t>20310504000</t>
  </si>
  <si>
    <t>с.Проходи</t>
  </si>
  <si>
    <t>20310505000</t>
  </si>
  <si>
    <t>с.Руська Лозова</t>
  </si>
  <si>
    <t>20310506000</t>
  </si>
  <si>
    <t>с.Токарівка</t>
  </si>
  <si>
    <t xml:space="preserve">Усього </t>
  </si>
  <si>
    <t>Залишки асигнувань до кінця року</t>
  </si>
  <si>
    <t>Загальний фонд</t>
  </si>
  <si>
    <t>Державне управління</t>
  </si>
  <si>
    <t>Охорона здоров`я</t>
  </si>
  <si>
    <t>Соціальний захист та соціальне забезпечення</t>
  </si>
  <si>
    <t>Житлово-комунальне господарство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</si>
  <si>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</si>
  <si>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</si>
  <si>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</si>
  <si>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Аналіз виконання плану по доходах</t>
  </si>
  <si>
    <t>Назва бюджету</t>
  </si>
  <si>
    <t>Всього (без урах. трансф.)</t>
  </si>
  <si>
    <t>Всього</t>
  </si>
  <si>
    <t xml:space="preserve"> Уточ.пл.</t>
  </si>
  <si>
    <t>Факт</t>
  </si>
  <si>
    <t>Бюджет Дергачівського р-ну</t>
  </si>
  <si>
    <t>Всього:</t>
  </si>
  <si>
    <t>Залишки коштів на реєстраційних рахунках</t>
  </si>
  <si>
    <t>тільки ради</t>
  </si>
  <si>
    <t>Бюджет міста Дергачі</t>
  </si>
  <si>
    <t>Бюджет селища Вільшани</t>
  </si>
  <si>
    <t>Бюджет селища Козача Лопань</t>
  </si>
  <si>
    <t>Бюджет селища Пересічне</t>
  </si>
  <si>
    <t>Бюджет селища Прудянка</t>
  </si>
  <si>
    <t>Бюджет селища Слатине</t>
  </si>
  <si>
    <t>Бюджет селища Солоницівка</t>
  </si>
  <si>
    <t>Бюджет с.Безруки</t>
  </si>
  <si>
    <t>Бюджет с.Польова</t>
  </si>
  <si>
    <t>Бюджет с.Протопопівка</t>
  </si>
  <si>
    <t>Бюджет с.Проходи</t>
  </si>
  <si>
    <t>Бюджет с.Руська Лозова</t>
  </si>
  <si>
    <t>Бюджет с.Токарівка</t>
  </si>
  <si>
    <t>0100</t>
  </si>
  <si>
    <t>1000</t>
  </si>
  <si>
    <t>2000</t>
  </si>
  <si>
    <t>3000</t>
  </si>
  <si>
    <t>4000</t>
  </si>
  <si>
    <t>5000</t>
  </si>
  <si>
    <t>6000</t>
  </si>
  <si>
    <t>8000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</si>
  <si>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</si>
  <si>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</si>
  <si>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</si>
  <si>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</si>
  <si>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</si>
  <si>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</si>
  <si>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Охорона здоров'я</t>
  </si>
  <si>
    <t>Житлово-комунальне госоподарство 
 (в т.ч. благоустрій)</t>
  </si>
  <si>
    <t>Культура</t>
  </si>
  <si>
    <t>%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</si>
  <si>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</si>
  <si>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</si>
  <si>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</si>
  <si>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</si>
  <si>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</si>
  <si>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</si>
  <si>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</si>
  <si>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</si>
  <si>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</si>
  <si>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</si>
  <si>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</si>
  <si>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</si>
  <si>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</si>
  <si>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</si>
  <si>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</si>
  <si>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</si>
  <si>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</si>
  <si>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</si>
  <si>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</si>
  <si>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</si>
  <si>
    <t>Культура i мистецтво</t>
  </si>
  <si>
    <t>Фiзична культура i спорт</t>
  </si>
  <si>
    <t>Інша діяльність</t>
  </si>
  <si>
    <t>9000</t>
  </si>
  <si>
    <t>Міжбюджетні трансферти</t>
  </si>
  <si>
    <t>7000</t>
  </si>
  <si>
    <t>Економічна діяльність</t>
  </si>
  <si>
    <t>Всього профінансовано за вказаний період</t>
  </si>
  <si>
    <t>Залишки на особових рахунках які ще не розподілені</t>
  </si>
  <si>
    <t>затерджено з урахуванням змін за 
січень-червень</t>
  </si>
  <si>
    <t>затерджено з урахуванням змін на 
січень-червень</t>
  </si>
  <si>
    <t>касові видатки  за січень-червень</t>
  </si>
  <si>
    <t>Аналіз фінансування установ на 27.06.2018</t>
  </si>
  <si>
    <t>Станом на 02.07.2018</t>
  </si>
  <si>
    <t>На 27.06.2018</t>
  </si>
  <si>
    <t xml:space="preserve">Всього </t>
  </si>
  <si>
    <t>понад 105 5</t>
  </si>
  <si>
    <t>Інформація про надходження та використання коштів місцевих бюджетів Дергачівського району (станом на 02.07.2018 р.)</t>
  </si>
  <si>
    <t>виконано
січень-червень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</si>
</sst>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8"/>
      <name val="Arial Cyr"/>
      <family val="0"/>
    </font>
    <font>
      <sz val="10"/>
      <color indexed="8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10"/>
      <name val="Calibri"/>
      <family val="2"/>
    </font>
    <font>
      <sz val="10"/>
      <color indexed="10"/>
      <name val="Arial Cyr"/>
      <family val="0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Calibri"/>
      <family val="2"/>
    </font>
    <font>
      <sz val="11"/>
      <name val="Times New Roman"/>
      <family val="1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  <font>
      <b/>
      <sz val="10"/>
      <color indexed="14"/>
      <name val="Arial Cyr"/>
      <family val="0"/>
    </font>
    <font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344"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0" fontId="9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7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</cellStyleXfs>
  <cellXfs count="139">
    <xf numFmtId="0" fontId="6" fillId="0" borderId="0" xfId="0" applyFont="1" applyAlignment="1">
      <alignment/>
    </xf>
    <xf numFmtId="0" fontId="6" fillId="0" borderId="0" xfId="0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3" fontId="11" fillId="0" borderId="0" xfId="0" applyNumberFormat="1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2" fontId="13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 vertical="center"/>
    </xf>
    <xf numFmtId="0" fontId="6" fillId="0" borderId="0" xfId="0" applyAlignment="1">
      <alignment/>
    </xf>
    <xf numFmtId="0" fontId="14" fillId="0" borderId="0" xfId="0" applyFont="1" applyFill="1" applyBorder="1" applyAlignment="1">
      <alignment/>
    </xf>
    <xf numFmtId="0" fontId="16" fillId="0" borderId="0" xfId="0" applyFont="1" applyAlignment="1">
      <alignment/>
    </xf>
    <xf numFmtId="14" fontId="17" fillId="0" borderId="0" xfId="0" applyNumberFormat="1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14" fontId="17" fillId="0" borderId="0" xfId="0" applyNumberFormat="1" applyFont="1" applyFill="1" applyAlignment="1">
      <alignment vertical="center"/>
    </xf>
    <xf numFmtId="0" fontId="19" fillId="4" borderId="10" xfId="0" applyFont="1" applyFill="1" applyBorder="1" applyAlignment="1">
      <alignment vertical="center"/>
    </xf>
    <xf numFmtId="0" fontId="19" fillId="4" borderId="14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172" fontId="19" fillId="0" borderId="19" xfId="0" applyNumberFormat="1" applyFont="1" applyFill="1" applyBorder="1" applyAlignment="1">
      <alignment horizontal="center" vertical="center"/>
    </xf>
    <xf numFmtId="1" fontId="19" fillId="0" borderId="19" xfId="0" applyNumberFormat="1" applyFont="1" applyFill="1" applyBorder="1" applyAlignment="1">
      <alignment horizontal="center" vertical="center"/>
    </xf>
    <xf numFmtId="1" fontId="19" fillId="0" borderId="19" xfId="0" applyNumberFormat="1" applyFont="1" applyFill="1" applyBorder="1" applyAlignment="1">
      <alignment horizontal="center" vertical="center" wrapText="1"/>
    </xf>
    <xf numFmtId="1" fontId="21" fillId="0" borderId="19" xfId="0" applyNumberFormat="1" applyFont="1" applyFill="1" applyBorder="1" applyAlignment="1">
      <alignment horizontal="center" vertical="center"/>
    </xf>
    <xf numFmtId="1" fontId="19" fillId="0" borderId="20" xfId="0" applyNumberFormat="1" applyFont="1" applyFill="1" applyBorder="1" applyAlignment="1">
      <alignment horizontal="center" vertical="center"/>
    </xf>
    <xf numFmtId="1" fontId="21" fillId="0" borderId="21" xfId="0" applyNumberFormat="1" applyFont="1" applyFill="1" applyBorder="1" applyAlignment="1">
      <alignment horizontal="center" vertical="center"/>
    </xf>
    <xf numFmtId="1" fontId="23" fillId="0" borderId="2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" fontId="21" fillId="0" borderId="21" xfId="0" applyNumberFormat="1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wrapText="1"/>
    </xf>
    <xf numFmtId="172" fontId="19" fillId="0" borderId="19" xfId="0" applyNumberFormat="1" applyFont="1" applyFill="1" applyBorder="1" applyAlignment="1">
      <alignment horizontal="center" vertical="center"/>
    </xf>
    <xf numFmtId="1" fontId="19" fillId="0" borderId="19" xfId="0" applyNumberFormat="1" applyFont="1" applyBorder="1" applyAlignment="1">
      <alignment horizontal="center" vertical="center"/>
    </xf>
    <xf numFmtId="172" fontId="19" fillId="0" borderId="22" xfId="0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wrapText="1"/>
    </xf>
    <xf numFmtId="172" fontId="21" fillId="0" borderId="19" xfId="0" applyNumberFormat="1" applyFont="1" applyFill="1" applyBorder="1" applyAlignment="1">
      <alignment horizontal="center" vertical="center"/>
    </xf>
    <xf numFmtId="172" fontId="21" fillId="0" borderId="19" xfId="0" applyNumberFormat="1" applyFont="1" applyFill="1" applyBorder="1" applyAlignment="1">
      <alignment horizontal="center" vertical="center"/>
    </xf>
    <xf numFmtId="1" fontId="21" fillId="0" borderId="19" xfId="0" applyNumberFormat="1" applyFont="1" applyBorder="1" applyAlignment="1">
      <alignment horizontal="center" vertical="center"/>
    </xf>
    <xf numFmtId="172" fontId="21" fillId="0" borderId="22" xfId="0" applyNumberFormat="1" applyFont="1" applyFill="1" applyBorder="1" applyAlignment="1">
      <alignment horizontal="center" vertical="center"/>
    </xf>
    <xf numFmtId="1" fontId="21" fillId="0" borderId="19" xfId="0" applyNumberFormat="1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172" fontId="21" fillId="0" borderId="23" xfId="0" applyNumberFormat="1" applyFont="1" applyFill="1" applyBorder="1" applyAlignment="1">
      <alignment horizontal="center" vertical="center"/>
    </xf>
    <xf numFmtId="1" fontId="21" fillId="0" borderId="23" xfId="0" applyNumberFormat="1" applyFont="1" applyBorder="1" applyAlignment="1">
      <alignment horizontal="center" vertical="center"/>
    </xf>
    <xf numFmtId="1" fontId="21" fillId="0" borderId="23" xfId="0" applyNumberFormat="1" applyFont="1" applyFill="1" applyBorder="1" applyAlignment="1">
      <alignment horizontal="center" vertical="center"/>
    </xf>
    <xf numFmtId="1" fontId="21" fillId="0" borderId="23" xfId="0" applyNumberFormat="1" applyFont="1" applyFill="1" applyBorder="1" applyAlignment="1">
      <alignment horizontal="center" vertical="center" wrapText="1"/>
    </xf>
    <xf numFmtId="172" fontId="21" fillId="0" borderId="16" xfId="0" applyNumberFormat="1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 wrapText="1"/>
    </xf>
    <xf numFmtId="172" fontId="19" fillId="0" borderId="21" xfId="0" applyNumberFormat="1" applyFont="1" applyFill="1" applyBorder="1" applyAlignment="1">
      <alignment horizontal="center" vertical="center"/>
    </xf>
    <xf numFmtId="172" fontId="19" fillId="0" borderId="21" xfId="0" applyNumberFormat="1" applyFont="1" applyFill="1" applyBorder="1" applyAlignment="1">
      <alignment horizontal="center" vertical="center"/>
    </xf>
    <xf numFmtId="1" fontId="19" fillId="0" borderId="21" xfId="0" applyNumberFormat="1" applyFont="1" applyFill="1" applyBorder="1" applyAlignment="1">
      <alignment horizontal="center" vertical="center"/>
    </xf>
    <xf numFmtId="172" fontId="19" fillId="0" borderId="25" xfId="0" applyNumberFormat="1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 wrapText="1"/>
    </xf>
    <xf numFmtId="172" fontId="21" fillId="0" borderId="26" xfId="0" applyNumberFormat="1" applyFont="1" applyFill="1" applyBorder="1" applyAlignment="1">
      <alignment horizontal="center" vertical="center"/>
    </xf>
    <xf numFmtId="172" fontId="21" fillId="0" borderId="26" xfId="0" applyNumberFormat="1" applyFont="1" applyFill="1" applyBorder="1" applyAlignment="1">
      <alignment horizontal="center" vertical="center"/>
    </xf>
    <xf numFmtId="1" fontId="21" fillId="0" borderId="26" xfId="0" applyNumberFormat="1" applyFont="1" applyBorder="1" applyAlignment="1">
      <alignment horizontal="center" vertical="center"/>
    </xf>
    <xf numFmtId="1" fontId="21" fillId="0" borderId="26" xfId="0" applyNumberFormat="1" applyFont="1" applyFill="1" applyBorder="1" applyAlignment="1">
      <alignment horizontal="center" vertical="center"/>
    </xf>
    <xf numFmtId="1" fontId="21" fillId="0" borderId="26" xfId="0" applyNumberFormat="1" applyFont="1" applyFill="1" applyBorder="1" applyAlignment="1">
      <alignment horizontal="center" vertical="center" wrapText="1"/>
    </xf>
    <xf numFmtId="172" fontId="21" fillId="0" borderId="27" xfId="0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/>
    </xf>
    <xf numFmtId="172" fontId="19" fillId="0" borderId="20" xfId="0" applyNumberFormat="1" applyFont="1" applyFill="1" applyBorder="1" applyAlignment="1">
      <alignment horizontal="center" vertical="center"/>
    </xf>
    <xf numFmtId="1" fontId="19" fillId="0" borderId="20" xfId="0" applyNumberFormat="1" applyFont="1" applyFill="1" applyBorder="1" applyAlignment="1">
      <alignment horizontal="center" vertical="center"/>
    </xf>
    <xf numFmtId="172" fontId="19" fillId="0" borderId="29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172" fontId="21" fillId="0" borderId="21" xfId="0" applyNumberFormat="1" applyFont="1" applyFill="1" applyBorder="1" applyAlignment="1">
      <alignment horizontal="center" vertical="center"/>
    </xf>
    <xf numFmtId="172" fontId="21" fillId="0" borderId="25" xfId="0" applyNumberFormat="1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172" fontId="23" fillId="0" borderId="21" xfId="0" applyNumberFormat="1" applyFont="1" applyFill="1" applyBorder="1" applyAlignment="1">
      <alignment horizontal="center" vertical="center"/>
    </xf>
    <xf numFmtId="1" fontId="23" fillId="0" borderId="21" xfId="0" applyNumberFormat="1" applyFont="1" applyFill="1" applyBorder="1" applyAlignment="1">
      <alignment horizontal="center" vertical="center"/>
    </xf>
    <xf numFmtId="172" fontId="23" fillId="0" borderId="21" xfId="0" applyNumberFormat="1" applyFont="1" applyFill="1" applyBorder="1" applyAlignment="1">
      <alignment horizontal="center" vertical="center"/>
    </xf>
    <xf numFmtId="172" fontId="23" fillId="0" borderId="25" xfId="0" applyNumberFormat="1" applyFont="1" applyFill="1" applyBorder="1" applyAlignment="1">
      <alignment horizontal="center" vertical="center"/>
    </xf>
    <xf numFmtId="0" fontId="6" fillId="0" borderId="19" xfId="0" applyBorder="1" applyAlignment="1">
      <alignment/>
    </xf>
    <xf numFmtId="0" fontId="3" fillId="0" borderId="19" xfId="0" applyFont="1" applyBorder="1" applyAlignment="1">
      <alignment horizontal="center"/>
    </xf>
    <xf numFmtId="0" fontId="3" fillId="24" borderId="19" xfId="0" applyFont="1" applyFill="1" applyBorder="1" applyAlignment="1">
      <alignment/>
    </xf>
    <xf numFmtId="1" fontId="21" fillId="0" borderId="23" xfId="0" applyNumberFormat="1" applyFont="1" applyFill="1" applyBorder="1" applyAlignment="1">
      <alignment horizontal="center" vertical="center"/>
    </xf>
    <xf numFmtId="1" fontId="19" fillId="0" borderId="21" xfId="0" applyNumberFormat="1" applyFont="1" applyFill="1" applyBorder="1" applyAlignment="1">
      <alignment horizontal="center" vertical="center"/>
    </xf>
    <xf numFmtId="1" fontId="21" fillId="0" borderId="21" xfId="0" applyNumberFormat="1" applyFont="1" applyFill="1" applyBorder="1" applyAlignment="1">
      <alignment horizontal="center" vertical="center"/>
    </xf>
    <xf numFmtId="1" fontId="22" fillId="0" borderId="21" xfId="0" applyNumberFormat="1" applyFont="1" applyFill="1" applyBorder="1" applyAlignment="1">
      <alignment horizontal="center" vertical="center"/>
    </xf>
    <xf numFmtId="1" fontId="22" fillId="0" borderId="21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1" fontId="17" fillId="0" borderId="0" xfId="0" applyNumberFormat="1" applyFont="1" applyFill="1" applyAlignment="1">
      <alignment vertical="center"/>
    </xf>
    <xf numFmtId="0" fontId="6" fillId="22" borderId="0" xfId="0" applyFill="1" applyAlignment="1">
      <alignment/>
    </xf>
    <xf numFmtId="0" fontId="3" fillId="0" borderId="19" xfId="0" applyFont="1" applyBorder="1" applyAlignment="1">
      <alignment horizontal="center"/>
    </xf>
    <xf numFmtId="0" fontId="6" fillId="0" borderId="19" xfId="0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9" fillId="4" borderId="30" xfId="0" applyFont="1" applyFill="1" applyBorder="1" applyAlignment="1">
      <alignment horizontal="center" vertical="center"/>
    </xf>
    <xf numFmtId="0" fontId="19" fillId="4" borderId="31" xfId="0" applyFont="1" applyFill="1" applyBorder="1" applyAlignment="1">
      <alignment horizontal="center" vertical="center"/>
    </xf>
    <xf numFmtId="0" fontId="19" fillId="4" borderId="32" xfId="0" applyFont="1" applyFill="1" applyBorder="1" applyAlignment="1">
      <alignment horizontal="center" vertical="center"/>
    </xf>
    <xf numFmtId="0" fontId="19" fillId="4" borderId="31" xfId="0" applyFont="1" applyFill="1" applyBorder="1" applyAlignment="1">
      <alignment horizontal="center" vertical="center" wrapText="1"/>
    </xf>
    <xf numFmtId="0" fontId="19" fillId="4" borderId="24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/>
    </xf>
    <xf numFmtId="0" fontId="19" fillId="4" borderId="25" xfId="0" applyFont="1" applyFill="1" applyBorder="1" applyAlignment="1">
      <alignment horizontal="center" vertical="center"/>
    </xf>
    <xf numFmtId="0" fontId="19" fillId="4" borderId="33" xfId="0" applyFont="1" applyFill="1" applyBorder="1" applyAlignment="1">
      <alignment horizontal="center" vertical="center"/>
    </xf>
    <xf numFmtId="0" fontId="19" fillId="4" borderId="34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/>
    </xf>
    <xf numFmtId="0" fontId="19" fillId="4" borderId="36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/>
    </xf>
    <xf numFmtId="0" fontId="19" fillId="4" borderId="37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19" fillId="4" borderId="38" xfId="0" applyFont="1" applyFill="1" applyBorder="1" applyAlignment="1">
      <alignment horizontal="center" vertical="center"/>
    </xf>
    <xf numFmtId="0" fontId="19" fillId="4" borderId="39" xfId="0" applyFont="1" applyFill="1" applyBorder="1" applyAlignment="1">
      <alignment horizontal="center" vertical="center"/>
    </xf>
    <xf numFmtId="0" fontId="19" fillId="4" borderId="40" xfId="0" applyFont="1" applyFill="1" applyBorder="1" applyAlignment="1">
      <alignment horizontal="center" vertical="center"/>
    </xf>
    <xf numFmtId="0" fontId="19" fillId="4" borderId="41" xfId="0" applyFont="1" applyFill="1" applyBorder="1" applyAlignment="1">
      <alignment horizontal="center" vertical="center"/>
    </xf>
    <xf numFmtId="0" fontId="19" fillId="4" borderId="42" xfId="0" applyFont="1" applyFill="1" applyBorder="1" applyAlignment="1">
      <alignment horizontal="center" vertical="center"/>
    </xf>
    <xf numFmtId="0" fontId="19" fillId="4" borderId="43" xfId="0" applyFont="1" applyFill="1" applyBorder="1" applyAlignment="1">
      <alignment horizontal="center" vertical="center"/>
    </xf>
    <xf numFmtId="0" fontId="6" fillId="0" borderId="0" xfId="0" applyAlignment="1">
      <alignment horizontal="right"/>
    </xf>
    <xf numFmtId="0" fontId="3" fillId="0" borderId="19" xfId="0" applyFont="1" applyBorder="1" applyAlignment="1">
      <alignment horizontal="center" vertical="center" wrapText="1"/>
    </xf>
    <xf numFmtId="0" fontId="3" fillId="22" borderId="19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 quotePrefix="1">
      <alignment vertical="center" wrapText="1"/>
    </xf>
    <xf numFmtId="0" fontId="3" fillId="24" borderId="19" xfId="0" applyFont="1" applyFill="1" applyBorder="1" applyAlignment="1">
      <alignment vertical="center" wrapText="1"/>
    </xf>
    <xf numFmtId="173" fontId="3" fillId="24" borderId="19" xfId="0" applyNumberFormat="1" applyFont="1" applyFill="1" applyBorder="1" applyAlignment="1">
      <alignment vertical="center" wrapText="1"/>
    </xf>
    <xf numFmtId="173" fontId="3" fillId="22" borderId="19" xfId="0" applyNumberFormat="1" applyFont="1" applyFill="1" applyBorder="1" applyAlignment="1">
      <alignment vertical="center" wrapText="1"/>
    </xf>
    <xf numFmtId="0" fontId="6" fillId="0" borderId="19" xfId="0" applyBorder="1" applyAlignment="1" quotePrefix="1">
      <alignment vertical="center" wrapText="1"/>
    </xf>
    <xf numFmtId="0" fontId="6" fillId="0" borderId="19" xfId="0" applyBorder="1" applyAlignment="1">
      <alignment vertical="center" wrapText="1"/>
    </xf>
    <xf numFmtId="173" fontId="6" fillId="0" borderId="19" xfId="0" applyNumberFormat="1" applyBorder="1" applyAlignment="1">
      <alignment vertical="center" wrapText="1"/>
    </xf>
    <xf numFmtId="173" fontId="6" fillId="22" borderId="19" xfId="0" applyNumberFormat="1" applyFill="1" applyBorder="1" applyAlignment="1">
      <alignment vertical="center" wrapText="1"/>
    </xf>
    <xf numFmtId="172" fontId="6" fillId="0" borderId="19" xfId="0" applyNumberFormat="1" applyBorder="1" applyAlignment="1">
      <alignment/>
    </xf>
    <xf numFmtId="0" fontId="16" fillId="0" borderId="19" xfId="0" applyFont="1" applyBorder="1" applyAlignment="1">
      <alignment/>
    </xf>
    <xf numFmtId="0" fontId="25" fillId="0" borderId="19" xfId="0" applyFont="1" applyBorder="1" applyAlignment="1">
      <alignment/>
    </xf>
    <xf numFmtId="0" fontId="20" fillId="0" borderId="19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1" fontId="20" fillId="0" borderId="21" xfId="0" applyNumberFormat="1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1" fontId="20" fillId="0" borderId="21" xfId="0" applyNumberFormat="1" applyFont="1" applyFill="1" applyBorder="1" applyAlignment="1">
      <alignment horizontal="center" vertical="center"/>
    </xf>
    <xf numFmtId="1" fontId="20" fillId="0" borderId="20" xfId="0" applyNumberFormat="1" applyFont="1" applyFill="1" applyBorder="1" applyAlignment="1">
      <alignment horizontal="center" vertical="center"/>
    </xf>
    <xf numFmtId="1" fontId="20" fillId="0" borderId="20" xfId="0" applyNumberFormat="1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 wrapText="1"/>
    </xf>
    <xf numFmtId="0" fontId="19" fillId="4" borderId="39" xfId="0" applyFont="1" applyFill="1" applyBorder="1" applyAlignment="1">
      <alignment horizontal="center" vertical="center" wrapText="1"/>
    </xf>
    <xf numFmtId="174" fontId="26" fillId="0" borderId="19" xfId="333" applyNumberFormat="1" applyFont="1" applyBorder="1" applyAlignment="1">
      <alignment vertical="center" wrapText="1"/>
      <protection/>
    </xf>
  </cellXfs>
  <cellStyles count="33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11 06  2018" xfId="333"/>
    <cellStyle name="Followed Hyperlink" xfId="334"/>
    <cellStyle name="Плохой" xfId="335"/>
    <cellStyle name="Пояснение" xfId="336"/>
    <cellStyle name="Примечание" xfId="337"/>
    <cellStyle name="Percent" xfId="338"/>
    <cellStyle name="Связанная ячейка" xfId="339"/>
    <cellStyle name="Текст предупреждения" xfId="340"/>
    <cellStyle name="Comma" xfId="341"/>
    <cellStyle name="Comma [0]" xfId="342"/>
    <cellStyle name="Хороший" xfId="3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27"/>
  <sheetViews>
    <sheetView zoomScalePageLayoutView="0" workbookViewId="0" topLeftCell="A1">
      <pane xSplit="1" ySplit="8" topLeftCell="GA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L18" sqref="GL18:GM23"/>
    </sheetView>
  </sheetViews>
  <sheetFormatPr defaultColWidth="9.140625" defaultRowHeight="12.75"/>
  <cols>
    <col min="1" max="1" width="30.140625" style="14" bestFit="1" customWidth="1"/>
    <col min="2" max="149" width="9.140625" style="14" customWidth="1"/>
    <col min="150" max="150" width="12.28125" style="14" customWidth="1"/>
    <col min="151" max="151" width="12.421875" style="14" customWidth="1"/>
    <col min="152" max="152" width="9.140625" style="14" customWidth="1"/>
    <col min="153" max="153" width="9.57421875" style="14" bestFit="1" customWidth="1"/>
    <col min="154" max="157" width="9.140625" style="14" customWidth="1"/>
    <col min="158" max="158" width="10.28125" style="14" customWidth="1"/>
    <col min="159" max="159" width="10.7109375" style="14" customWidth="1"/>
    <col min="160" max="160" width="10.57421875" style="14" bestFit="1" customWidth="1"/>
    <col min="161" max="161" width="14.421875" style="14" customWidth="1"/>
    <col min="162" max="162" width="10.00390625" style="14" customWidth="1"/>
    <col min="163" max="163" width="10.140625" style="14" customWidth="1"/>
    <col min="164" max="164" width="10.8515625" style="14" customWidth="1"/>
    <col min="165" max="166" width="9.8515625" style="14" customWidth="1"/>
    <col min="167" max="167" width="9.140625" style="14" customWidth="1"/>
    <col min="168" max="168" width="10.57421875" style="14" customWidth="1"/>
    <col min="169" max="169" width="11.00390625" style="14" customWidth="1"/>
    <col min="170" max="171" width="12.421875" style="14" customWidth="1"/>
    <col min="172" max="174" width="12.57421875" style="14" customWidth="1"/>
    <col min="175" max="175" width="11.8515625" style="14" customWidth="1"/>
    <col min="176" max="176" width="12.421875" style="14" customWidth="1"/>
    <col min="177" max="177" width="15.421875" style="14" customWidth="1"/>
    <col min="178" max="180" width="11.140625" style="14" customWidth="1"/>
    <col min="181" max="181" width="11.140625" style="14" bestFit="1" customWidth="1"/>
    <col min="182" max="183" width="11.140625" style="14" customWidth="1"/>
    <col min="184" max="184" width="15.7109375" style="14" customWidth="1"/>
    <col min="185" max="185" width="12.8515625" style="14" customWidth="1"/>
    <col min="186" max="187" width="9.140625" style="14" customWidth="1"/>
    <col min="188" max="188" width="12.00390625" style="14" customWidth="1"/>
    <col min="189" max="189" width="11.8515625" style="14" customWidth="1"/>
    <col min="190" max="190" width="12.7109375" style="14" customWidth="1"/>
    <col min="191" max="191" width="13.57421875" style="14" customWidth="1"/>
    <col min="192" max="193" width="9.140625" style="14" customWidth="1"/>
    <col min="194" max="194" width="9.8515625" style="14" customWidth="1"/>
    <col min="195" max="195" width="10.00390625" style="14" customWidth="1"/>
    <col min="196" max="16384" width="9.140625" style="14" customWidth="1"/>
  </cols>
  <sheetData>
    <row r="1" s="1" customFormat="1" ht="12.75">
      <c r="A1" s="1" t="s">
        <v>125</v>
      </c>
    </row>
    <row r="2" spans="1:15" s="1" customFormat="1" ht="12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1" customFormat="1" ht="23.25">
      <c r="A3" s="89" t="s">
        <v>51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1:15" s="1" customFormat="1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s="1" customFormat="1" ht="18">
      <c r="A5" s="91" t="s">
        <v>126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</row>
    <row r="6" s="1" customFormat="1" ht="12.75"/>
    <row r="7" spans="1:195" s="1" customFormat="1" ht="12.75">
      <c r="A7" s="76" t="s">
        <v>52</v>
      </c>
      <c r="B7" s="87">
        <v>10000000</v>
      </c>
      <c r="C7" s="88"/>
      <c r="D7" s="87">
        <v>11000000</v>
      </c>
      <c r="E7" s="88"/>
      <c r="F7" s="87">
        <v>11010000</v>
      </c>
      <c r="G7" s="88"/>
      <c r="H7" s="87">
        <v>11010100</v>
      </c>
      <c r="I7" s="88"/>
      <c r="J7" s="87">
        <v>11010200</v>
      </c>
      <c r="K7" s="88"/>
      <c r="L7" s="87">
        <v>11010400</v>
      </c>
      <c r="M7" s="88"/>
      <c r="N7" s="87">
        <v>11010500</v>
      </c>
      <c r="O7" s="88"/>
      <c r="P7" s="87">
        <v>11010900</v>
      </c>
      <c r="Q7" s="88"/>
      <c r="R7" s="87">
        <v>11020000</v>
      </c>
      <c r="S7" s="88"/>
      <c r="T7" s="87">
        <v>11020200</v>
      </c>
      <c r="U7" s="88"/>
      <c r="V7" s="87">
        <v>13000000</v>
      </c>
      <c r="W7" s="88"/>
      <c r="X7" s="87">
        <v>13010000</v>
      </c>
      <c r="Y7" s="88"/>
      <c r="Z7" s="87">
        <v>13010200</v>
      </c>
      <c r="AA7" s="88"/>
      <c r="AB7" s="87">
        <v>13020000</v>
      </c>
      <c r="AC7" s="88"/>
      <c r="AD7" s="87">
        <v>13020200</v>
      </c>
      <c r="AE7" s="88"/>
      <c r="AF7" s="87">
        <v>13030000</v>
      </c>
      <c r="AG7" s="88"/>
      <c r="AH7" s="87">
        <v>13030200</v>
      </c>
      <c r="AI7" s="88"/>
      <c r="AJ7" s="87">
        <v>13030800</v>
      </c>
      <c r="AK7" s="88"/>
      <c r="AL7" s="87">
        <v>13030900</v>
      </c>
      <c r="AM7" s="88"/>
      <c r="AN7" s="87">
        <v>14000000</v>
      </c>
      <c r="AO7" s="88"/>
      <c r="AP7" s="87">
        <v>14020000</v>
      </c>
      <c r="AQ7" s="88"/>
      <c r="AR7" s="87">
        <v>14021900</v>
      </c>
      <c r="AS7" s="88"/>
      <c r="AT7" s="87">
        <v>14030000</v>
      </c>
      <c r="AU7" s="88"/>
      <c r="AV7" s="87">
        <v>14031900</v>
      </c>
      <c r="AW7" s="88"/>
      <c r="AX7" s="87">
        <v>14040000</v>
      </c>
      <c r="AY7" s="88"/>
      <c r="AZ7" s="87">
        <v>18000000</v>
      </c>
      <c r="BA7" s="88"/>
      <c r="BB7" s="87">
        <v>18010000</v>
      </c>
      <c r="BC7" s="88"/>
      <c r="BD7" s="87">
        <v>18010100</v>
      </c>
      <c r="BE7" s="88"/>
      <c r="BF7" s="87">
        <v>18010200</v>
      </c>
      <c r="BG7" s="88"/>
      <c r="BH7" s="87">
        <v>18010300</v>
      </c>
      <c r="BI7" s="88"/>
      <c r="BJ7" s="87">
        <v>18010400</v>
      </c>
      <c r="BK7" s="88"/>
      <c r="BL7" s="87">
        <v>18010500</v>
      </c>
      <c r="BM7" s="88"/>
      <c r="BN7" s="87">
        <v>18010600</v>
      </c>
      <c r="BO7" s="88"/>
      <c r="BP7" s="87">
        <v>18010700</v>
      </c>
      <c r="BQ7" s="88"/>
      <c r="BR7" s="87">
        <v>18010900</v>
      </c>
      <c r="BS7" s="88"/>
      <c r="BT7" s="87">
        <v>18011000</v>
      </c>
      <c r="BU7" s="88"/>
      <c r="BV7" s="87">
        <v>18011100</v>
      </c>
      <c r="BW7" s="88"/>
      <c r="BX7" s="87">
        <v>18030000</v>
      </c>
      <c r="BY7" s="88"/>
      <c r="BZ7" s="87">
        <v>18030200</v>
      </c>
      <c r="CA7" s="88"/>
      <c r="CB7" s="87">
        <v>18040000</v>
      </c>
      <c r="CC7" s="88"/>
      <c r="CD7" s="87">
        <v>18040100</v>
      </c>
      <c r="CE7" s="88"/>
      <c r="CF7" s="87">
        <v>18050000</v>
      </c>
      <c r="CG7" s="88"/>
      <c r="CH7" s="87">
        <v>18050300</v>
      </c>
      <c r="CI7" s="88"/>
      <c r="CJ7" s="87">
        <v>18050400</v>
      </c>
      <c r="CK7" s="88"/>
      <c r="CL7" s="87">
        <v>18050500</v>
      </c>
      <c r="CM7" s="88"/>
      <c r="CN7" s="87">
        <v>20000000</v>
      </c>
      <c r="CO7" s="88"/>
      <c r="CP7" s="87">
        <v>21000000</v>
      </c>
      <c r="CQ7" s="88"/>
      <c r="CR7" s="87">
        <v>21010000</v>
      </c>
      <c r="CS7" s="88"/>
      <c r="CT7" s="87">
        <v>21010300</v>
      </c>
      <c r="CU7" s="88"/>
      <c r="CV7" s="87">
        <v>21080000</v>
      </c>
      <c r="CW7" s="88"/>
      <c r="CX7" s="87">
        <v>21080500</v>
      </c>
      <c r="CY7" s="88"/>
      <c r="CZ7" s="87">
        <v>21081100</v>
      </c>
      <c r="DA7" s="88"/>
      <c r="DB7" s="87">
        <v>21081500</v>
      </c>
      <c r="DC7" s="88"/>
      <c r="DD7" s="87">
        <v>21081700</v>
      </c>
      <c r="DE7" s="88"/>
      <c r="DF7" s="87">
        <v>22000000</v>
      </c>
      <c r="DG7" s="88"/>
      <c r="DH7" s="87">
        <v>22010000</v>
      </c>
      <c r="DI7" s="88"/>
      <c r="DJ7" s="87">
        <v>22010300</v>
      </c>
      <c r="DK7" s="88"/>
      <c r="DL7" s="87">
        <v>22012500</v>
      </c>
      <c r="DM7" s="88"/>
      <c r="DN7" s="87">
        <v>22012600</v>
      </c>
      <c r="DO7" s="88"/>
      <c r="DP7" s="87">
        <v>22012900</v>
      </c>
      <c r="DQ7" s="88"/>
      <c r="DR7" s="87">
        <v>22080000</v>
      </c>
      <c r="DS7" s="88"/>
      <c r="DT7" s="87">
        <v>22080400</v>
      </c>
      <c r="DU7" s="88"/>
      <c r="DV7" s="87">
        <v>22090000</v>
      </c>
      <c r="DW7" s="88"/>
      <c r="DX7" s="87">
        <v>22090100</v>
      </c>
      <c r="DY7" s="88"/>
      <c r="DZ7" s="87">
        <v>22090400</v>
      </c>
      <c r="EA7" s="88"/>
      <c r="EB7" s="87">
        <v>24000000</v>
      </c>
      <c r="EC7" s="88"/>
      <c r="ED7" s="87">
        <v>24060000</v>
      </c>
      <c r="EE7" s="88"/>
      <c r="EF7" s="87">
        <v>24060300</v>
      </c>
      <c r="EG7" s="88"/>
      <c r="EH7" s="87">
        <v>40000000</v>
      </c>
      <c r="EI7" s="88"/>
      <c r="EJ7" s="87">
        <v>41000000</v>
      </c>
      <c r="EK7" s="88"/>
      <c r="EL7" s="87">
        <v>41020000</v>
      </c>
      <c r="EM7" s="88"/>
      <c r="EN7" s="87">
        <v>41020100</v>
      </c>
      <c r="EO7" s="88"/>
      <c r="EP7" s="87">
        <v>41030000</v>
      </c>
      <c r="EQ7" s="88"/>
      <c r="ER7" s="87">
        <v>41031400</v>
      </c>
      <c r="ES7" s="88"/>
      <c r="ET7" s="87">
        <v>41033900</v>
      </c>
      <c r="EU7" s="88"/>
      <c r="EV7" s="87">
        <v>41034200</v>
      </c>
      <c r="EW7" s="88"/>
      <c r="EX7" s="87">
        <v>41035900</v>
      </c>
      <c r="EY7" s="88"/>
      <c r="EZ7" s="87">
        <v>41040000</v>
      </c>
      <c r="FA7" s="88"/>
      <c r="FB7" s="87">
        <v>41040200</v>
      </c>
      <c r="FC7" s="88"/>
      <c r="FD7" s="87">
        <v>41050000</v>
      </c>
      <c r="FE7" s="88"/>
      <c r="FF7" s="87">
        <v>41050100</v>
      </c>
      <c r="FG7" s="88"/>
      <c r="FH7" s="87">
        <v>41050200</v>
      </c>
      <c r="FI7" s="88"/>
      <c r="FJ7" s="87">
        <v>41050300</v>
      </c>
      <c r="FK7" s="88"/>
      <c r="FL7" s="87">
        <v>41050700</v>
      </c>
      <c r="FM7" s="88"/>
      <c r="FN7" s="87">
        <v>41050900</v>
      </c>
      <c r="FO7" s="88"/>
      <c r="FP7" s="87">
        <v>41051200</v>
      </c>
      <c r="FQ7" s="88"/>
      <c r="FR7" s="87">
        <v>41051400</v>
      </c>
      <c r="FS7" s="88"/>
      <c r="FT7" s="87">
        <v>41051500</v>
      </c>
      <c r="FU7" s="88"/>
      <c r="FV7" s="87">
        <v>41052000</v>
      </c>
      <c r="FW7" s="88"/>
      <c r="FX7" s="87">
        <v>41053300</v>
      </c>
      <c r="FY7" s="88"/>
      <c r="FZ7" s="87">
        <v>41053500</v>
      </c>
      <c r="GA7" s="88"/>
      <c r="GB7" s="87">
        <v>41053900</v>
      </c>
      <c r="GC7" s="88"/>
      <c r="GD7" s="87">
        <v>41054100</v>
      </c>
      <c r="GE7" s="88"/>
      <c r="GF7" s="87" t="s">
        <v>53</v>
      </c>
      <c r="GG7" s="88"/>
      <c r="GH7" s="87" t="s">
        <v>127</v>
      </c>
      <c r="GI7" s="88"/>
      <c r="GJ7" s="87" t="s">
        <v>128</v>
      </c>
      <c r="GK7" s="88"/>
      <c r="GL7" s="87" t="s">
        <v>54</v>
      </c>
      <c r="GM7" s="88"/>
    </row>
    <row r="8" spans="1:195" s="1" customFormat="1" ht="12.75">
      <c r="A8" s="76"/>
      <c r="B8" s="77" t="s">
        <v>55</v>
      </c>
      <c r="C8" s="77" t="s">
        <v>56</v>
      </c>
      <c r="D8" s="77" t="s">
        <v>55</v>
      </c>
      <c r="E8" s="77" t="s">
        <v>56</v>
      </c>
      <c r="F8" s="77" t="s">
        <v>55</v>
      </c>
      <c r="G8" s="77" t="s">
        <v>56</v>
      </c>
      <c r="H8" s="77" t="s">
        <v>55</v>
      </c>
      <c r="I8" s="77" t="s">
        <v>56</v>
      </c>
      <c r="J8" s="77" t="s">
        <v>55</v>
      </c>
      <c r="K8" s="77" t="s">
        <v>56</v>
      </c>
      <c r="L8" s="77" t="s">
        <v>55</v>
      </c>
      <c r="M8" s="77" t="s">
        <v>56</v>
      </c>
      <c r="N8" s="77" t="s">
        <v>55</v>
      </c>
      <c r="O8" s="77" t="s">
        <v>56</v>
      </c>
      <c r="P8" s="77" t="s">
        <v>55</v>
      </c>
      <c r="Q8" s="77" t="s">
        <v>56</v>
      </c>
      <c r="R8" s="77" t="s">
        <v>55</v>
      </c>
      <c r="S8" s="77" t="s">
        <v>56</v>
      </c>
      <c r="T8" s="77" t="s">
        <v>55</v>
      </c>
      <c r="U8" s="77" t="s">
        <v>56</v>
      </c>
      <c r="V8" s="77" t="s">
        <v>55</v>
      </c>
      <c r="W8" s="77" t="s">
        <v>56</v>
      </c>
      <c r="X8" s="77" t="s">
        <v>55</v>
      </c>
      <c r="Y8" s="77" t="s">
        <v>56</v>
      </c>
      <c r="Z8" s="77" t="s">
        <v>55</v>
      </c>
      <c r="AA8" s="77" t="s">
        <v>56</v>
      </c>
      <c r="AB8" s="77" t="s">
        <v>55</v>
      </c>
      <c r="AC8" s="77" t="s">
        <v>56</v>
      </c>
      <c r="AD8" s="77" t="s">
        <v>55</v>
      </c>
      <c r="AE8" s="77" t="s">
        <v>56</v>
      </c>
      <c r="AF8" s="77" t="s">
        <v>55</v>
      </c>
      <c r="AG8" s="77" t="s">
        <v>56</v>
      </c>
      <c r="AH8" s="77" t="s">
        <v>55</v>
      </c>
      <c r="AI8" s="77" t="s">
        <v>56</v>
      </c>
      <c r="AJ8" s="77" t="s">
        <v>55</v>
      </c>
      <c r="AK8" s="77" t="s">
        <v>56</v>
      </c>
      <c r="AL8" s="77" t="s">
        <v>55</v>
      </c>
      <c r="AM8" s="77" t="s">
        <v>56</v>
      </c>
      <c r="AN8" s="77" t="s">
        <v>55</v>
      </c>
      <c r="AO8" s="77" t="s">
        <v>56</v>
      </c>
      <c r="AP8" s="77" t="s">
        <v>55</v>
      </c>
      <c r="AQ8" s="77" t="s">
        <v>56</v>
      </c>
      <c r="AR8" s="77" t="s">
        <v>55</v>
      </c>
      <c r="AS8" s="77" t="s">
        <v>56</v>
      </c>
      <c r="AT8" s="77" t="s">
        <v>55</v>
      </c>
      <c r="AU8" s="77" t="s">
        <v>56</v>
      </c>
      <c r="AV8" s="77" t="s">
        <v>55</v>
      </c>
      <c r="AW8" s="77" t="s">
        <v>56</v>
      </c>
      <c r="AX8" s="77" t="s">
        <v>55</v>
      </c>
      <c r="AY8" s="77" t="s">
        <v>56</v>
      </c>
      <c r="AZ8" s="77" t="s">
        <v>55</v>
      </c>
      <c r="BA8" s="77" t="s">
        <v>56</v>
      </c>
      <c r="BB8" s="77" t="s">
        <v>55</v>
      </c>
      <c r="BC8" s="77" t="s">
        <v>56</v>
      </c>
      <c r="BD8" s="77" t="s">
        <v>55</v>
      </c>
      <c r="BE8" s="77" t="s">
        <v>56</v>
      </c>
      <c r="BF8" s="77" t="s">
        <v>55</v>
      </c>
      <c r="BG8" s="77" t="s">
        <v>56</v>
      </c>
      <c r="BH8" s="77" t="s">
        <v>55</v>
      </c>
      <c r="BI8" s="77" t="s">
        <v>56</v>
      </c>
      <c r="BJ8" s="77" t="s">
        <v>55</v>
      </c>
      <c r="BK8" s="77" t="s">
        <v>56</v>
      </c>
      <c r="BL8" s="77" t="s">
        <v>55</v>
      </c>
      <c r="BM8" s="77" t="s">
        <v>56</v>
      </c>
      <c r="BN8" s="77" t="s">
        <v>55</v>
      </c>
      <c r="BO8" s="77" t="s">
        <v>56</v>
      </c>
      <c r="BP8" s="77" t="s">
        <v>55</v>
      </c>
      <c r="BQ8" s="77" t="s">
        <v>56</v>
      </c>
      <c r="BR8" s="77" t="s">
        <v>55</v>
      </c>
      <c r="BS8" s="77" t="s">
        <v>56</v>
      </c>
      <c r="BT8" s="77" t="s">
        <v>55</v>
      </c>
      <c r="BU8" s="77" t="s">
        <v>56</v>
      </c>
      <c r="BV8" s="77" t="s">
        <v>55</v>
      </c>
      <c r="BW8" s="77" t="s">
        <v>56</v>
      </c>
      <c r="BX8" s="77" t="s">
        <v>55</v>
      </c>
      <c r="BY8" s="77" t="s">
        <v>56</v>
      </c>
      <c r="BZ8" s="77" t="s">
        <v>55</v>
      </c>
      <c r="CA8" s="77" t="s">
        <v>56</v>
      </c>
      <c r="CB8" s="77" t="s">
        <v>55</v>
      </c>
      <c r="CC8" s="77" t="s">
        <v>56</v>
      </c>
      <c r="CD8" s="77" t="s">
        <v>55</v>
      </c>
      <c r="CE8" s="77" t="s">
        <v>56</v>
      </c>
      <c r="CF8" s="77" t="s">
        <v>55</v>
      </c>
      <c r="CG8" s="77" t="s">
        <v>56</v>
      </c>
      <c r="CH8" s="77" t="s">
        <v>55</v>
      </c>
      <c r="CI8" s="77" t="s">
        <v>56</v>
      </c>
      <c r="CJ8" s="77" t="s">
        <v>55</v>
      </c>
      <c r="CK8" s="77" t="s">
        <v>56</v>
      </c>
      <c r="CL8" s="77" t="s">
        <v>55</v>
      </c>
      <c r="CM8" s="77" t="s">
        <v>56</v>
      </c>
      <c r="CN8" s="77" t="s">
        <v>55</v>
      </c>
      <c r="CO8" s="77" t="s">
        <v>56</v>
      </c>
      <c r="CP8" s="77" t="s">
        <v>55</v>
      </c>
      <c r="CQ8" s="77" t="s">
        <v>56</v>
      </c>
      <c r="CR8" s="77" t="s">
        <v>55</v>
      </c>
      <c r="CS8" s="77" t="s">
        <v>56</v>
      </c>
      <c r="CT8" s="77" t="s">
        <v>55</v>
      </c>
      <c r="CU8" s="77" t="s">
        <v>56</v>
      </c>
      <c r="CV8" s="77" t="s">
        <v>55</v>
      </c>
      <c r="CW8" s="77" t="s">
        <v>56</v>
      </c>
      <c r="CX8" s="77" t="s">
        <v>55</v>
      </c>
      <c r="CY8" s="77" t="s">
        <v>56</v>
      </c>
      <c r="CZ8" s="77" t="s">
        <v>55</v>
      </c>
      <c r="DA8" s="77" t="s">
        <v>56</v>
      </c>
      <c r="DB8" s="77" t="s">
        <v>55</v>
      </c>
      <c r="DC8" s="77" t="s">
        <v>56</v>
      </c>
      <c r="DD8" s="77" t="s">
        <v>55</v>
      </c>
      <c r="DE8" s="77" t="s">
        <v>56</v>
      </c>
      <c r="DF8" s="77" t="s">
        <v>55</v>
      </c>
      <c r="DG8" s="77" t="s">
        <v>56</v>
      </c>
      <c r="DH8" s="77" t="s">
        <v>55</v>
      </c>
      <c r="DI8" s="77" t="s">
        <v>56</v>
      </c>
      <c r="DJ8" s="77" t="s">
        <v>55</v>
      </c>
      <c r="DK8" s="77" t="s">
        <v>56</v>
      </c>
      <c r="DL8" s="77" t="s">
        <v>55</v>
      </c>
      <c r="DM8" s="77" t="s">
        <v>56</v>
      </c>
      <c r="DN8" s="77" t="s">
        <v>55</v>
      </c>
      <c r="DO8" s="77" t="s">
        <v>56</v>
      </c>
      <c r="DP8" s="77" t="s">
        <v>55</v>
      </c>
      <c r="DQ8" s="77" t="s">
        <v>56</v>
      </c>
      <c r="DR8" s="77" t="s">
        <v>55</v>
      </c>
      <c r="DS8" s="77" t="s">
        <v>56</v>
      </c>
      <c r="DT8" s="77" t="s">
        <v>55</v>
      </c>
      <c r="DU8" s="77" t="s">
        <v>56</v>
      </c>
      <c r="DV8" s="77" t="s">
        <v>55</v>
      </c>
      <c r="DW8" s="77" t="s">
        <v>56</v>
      </c>
      <c r="DX8" s="77" t="s">
        <v>55</v>
      </c>
      <c r="DY8" s="77" t="s">
        <v>56</v>
      </c>
      <c r="DZ8" s="77" t="s">
        <v>55</v>
      </c>
      <c r="EA8" s="77" t="s">
        <v>56</v>
      </c>
      <c r="EB8" s="77" t="s">
        <v>55</v>
      </c>
      <c r="EC8" s="77" t="s">
        <v>56</v>
      </c>
      <c r="ED8" s="77" t="s">
        <v>55</v>
      </c>
      <c r="EE8" s="77" t="s">
        <v>56</v>
      </c>
      <c r="EF8" s="77" t="s">
        <v>55</v>
      </c>
      <c r="EG8" s="77" t="s">
        <v>56</v>
      </c>
      <c r="EH8" s="77" t="s">
        <v>55</v>
      </c>
      <c r="EI8" s="77" t="s">
        <v>56</v>
      </c>
      <c r="EJ8" s="77" t="s">
        <v>55</v>
      </c>
      <c r="EK8" s="77" t="s">
        <v>56</v>
      </c>
      <c r="EL8" s="77" t="s">
        <v>55</v>
      </c>
      <c r="EM8" s="77" t="s">
        <v>56</v>
      </c>
      <c r="EN8" s="77" t="s">
        <v>55</v>
      </c>
      <c r="EO8" s="77" t="s">
        <v>56</v>
      </c>
      <c r="EP8" s="77" t="s">
        <v>55</v>
      </c>
      <c r="EQ8" s="77" t="s">
        <v>56</v>
      </c>
      <c r="ER8" s="77" t="s">
        <v>55</v>
      </c>
      <c r="ES8" s="77" t="s">
        <v>56</v>
      </c>
      <c r="ET8" s="77" t="s">
        <v>55</v>
      </c>
      <c r="EU8" s="77" t="s">
        <v>56</v>
      </c>
      <c r="EV8" s="77" t="s">
        <v>55</v>
      </c>
      <c r="EW8" s="77" t="s">
        <v>56</v>
      </c>
      <c r="EX8" s="77" t="s">
        <v>55</v>
      </c>
      <c r="EY8" s="77" t="s">
        <v>56</v>
      </c>
      <c r="EZ8" s="77" t="s">
        <v>55</v>
      </c>
      <c r="FA8" s="77" t="s">
        <v>56</v>
      </c>
      <c r="FB8" s="77" t="s">
        <v>55</v>
      </c>
      <c r="FC8" s="77" t="s">
        <v>56</v>
      </c>
      <c r="FD8" s="77" t="s">
        <v>55</v>
      </c>
      <c r="FE8" s="77" t="s">
        <v>56</v>
      </c>
      <c r="FF8" s="77" t="s">
        <v>55</v>
      </c>
      <c r="FG8" s="77" t="s">
        <v>56</v>
      </c>
      <c r="FH8" s="77" t="s">
        <v>55</v>
      </c>
      <c r="FI8" s="77" t="s">
        <v>56</v>
      </c>
      <c r="FJ8" s="77" t="s">
        <v>55</v>
      </c>
      <c r="FK8" s="77" t="s">
        <v>56</v>
      </c>
      <c r="FL8" s="77" t="s">
        <v>55</v>
      </c>
      <c r="FM8" s="77" t="s">
        <v>56</v>
      </c>
      <c r="FN8" s="77" t="s">
        <v>55</v>
      </c>
      <c r="FO8" s="77" t="s">
        <v>56</v>
      </c>
      <c r="FP8" s="77" t="s">
        <v>55</v>
      </c>
      <c r="FQ8" s="77" t="s">
        <v>56</v>
      </c>
      <c r="FR8" s="77" t="s">
        <v>55</v>
      </c>
      <c r="FS8" s="77" t="s">
        <v>56</v>
      </c>
      <c r="FT8" s="77" t="s">
        <v>55</v>
      </c>
      <c r="FU8" s="77" t="s">
        <v>56</v>
      </c>
      <c r="FV8" s="77" t="s">
        <v>55</v>
      </c>
      <c r="FW8" s="77" t="s">
        <v>56</v>
      </c>
      <c r="FX8" s="77" t="s">
        <v>55</v>
      </c>
      <c r="FY8" s="77" t="s">
        <v>56</v>
      </c>
      <c r="FZ8" s="77" t="s">
        <v>55</v>
      </c>
      <c r="GA8" s="77" t="s">
        <v>56</v>
      </c>
      <c r="GB8" s="77" t="s">
        <v>55</v>
      </c>
      <c r="GC8" s="77" t="s">
        <v>56</v>
      </c>
      <c r="GD8" s="77" t="s">
        <v>55</v>
      </c>
      <c r="GE8" s="77" t="s">
        <v>56</v>
      </c>
      <c r="GF8" s="77" t="s">
        <v>55</v>
      </c>
      <c r="GG8" s="77" t="s">
        <v>56</v>
      </c>
      <c r="GH8" s="77" t="s">
        <v>55</v>
      </c>
      <c r="GI8" s="77" t="s">
        <v>56</v>
      </c>
      <c r="GJ8" s="77" t="s">
        <v>55</v>
      </c>
      <c r="GK8" s="77" t="s">
        <v>56</v>
      </c>
      <c r="GL8" s="77" t="s">
        <v>55</v>
      </c>
      <c r="GM8" s="77" t="s">
        <v>56</v>
      </c>
    </row>
    <row r="9" spans="1:195" s="1" customFormat="1" ht="12.75">
      <c r="A9" s="76" t="s">
        <v>57</v>
      </c>
      <c r="B9" s="76">
        <v>72305792</v>
      </c>
      <c r="C9" s="76">
        <v>88280429.87</v>
      </c>
      <c r="D9" s="76">
        <v>72305792</v>
      </c>
      <c r="E9" s="76">
        <v>88207230.41</v>
      </c>
      <c r="F9" s="76">
        <v>72282862</v>
      </c>
      <c r="G9" s="76">
        <v>88182248.95</v>
      </c>
      <c r="H9" s="76">
        <v>67043359</v>
      </c>
      <c r="I9" s="76">
        <v>83058970.42</v>
      </c>
      <c r="J9" s="76">
        <v>1792856</v>
      </c>
      <c r="K9" s="76">
        <v>2024293.52</v>
      </c>
      <c r="L9" s="76">
        <v>2025900</v>
      </c>
      <c r="M9" s="76">
        <v>1823490.39</v>
      </c>
      <c r="N9" s="76">
        <v>1364390</v>
      </c>
      <c r="O9" s="76">
        <v>1262796.48</v>
      </c>
      <c r="P9" s="76">
        <v>56357</v>
      </c>
      <c r="Q9" s="76">
        <v>12698.14</v>
      </c>
      <c r="R9" s="76">
        <v>22930</v>
      </c>
      <c r="S9" s="76">
        <v>24981.46</v>
      </c>
      <c r="T9" s="76">
        <v>22930</v>
      </c>
      <c r="U9" s="76">
        <v>24981.46</v>
      </c>
      <c r="V9" s="76"/>
      <c r="W9" s="76">
        <v>73199.46</v>
      </c>
      <c r="X9" s="76"/>
      <c r="Y9" s="76"/>
      <c r="Z9" s="76"/>
      <c r="AA9" s="76"/>
      <c r="AB9" s="76"/>
      <c r="AC9" s="76"/>
      <c r="AD9" s="76"/>
      <c r="AE9" s="76"/>
      <c r="AF9" s="76"/>
      <c r="AG9" s="76">
        <v>73199.46</v>
      </c>
      <c r="AH9" s="76"/>
      <c r="AI9" s="76">
        <v>4590.24</v>
      </c>
      <c r="AJ9" s="76"/>
      <c r="AK9" s="76">
        <v>67887.08</v>
      </c>
      <c r="AL9" s="76"/>
      <c r="AM9" s="76">
        <v>722.14</v>
      </c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>
        <v>218800</v>
      </c>
      <c r="CO9" s="76">
        <v>383519</v>
      </c>
      <c r="CP9" s="76">
        <v>1700</v>
      </c>
      <c r="CQ9" s="76">
        <v>6687</v>
      </c>
      <c r="CR9" s="76">
        <v>1700</v>
      </c>
      <c r="CS9" s="76">
        <v>3525</v>
      </c>
      <c r="CT9" s="76">
        <v>1700</v>
      </c>
      <c r="CU9" s="76">
        <v>3525</v>
      </c>
      <c r="CV9" s="76"/>
      <c r="CW9" s="76">
        <v>3162</v>
      </c>
      <c r="CX9" s="76"/>
      <c r="CY9" s="76"/>
      <c r="CZ9" s="76"/>
      <c r="DA9" s="76">
        <v>3162</v>
      </c>
      <c r="DB9" s="76"/>
      <c r="DC9" s="76"/>
      <c r="DD9" s="76"/>
      <c r="DE9" s="76"/>
      <c r="DF9" s="76">
        <v>146200</v>
      </c>
      <c r="DG9" s="76">
        <v>199470.84</v>
      </c>
      <c r="DH9" s="76">
        <v>112800</v>
      </c>
      <c r="DI9" s="76">
        <v>159092</v>
      </c>
      <c r="DJ9" s="76">
        <v>40900</v>
      </c>
      <c r="DK9" s="76">
        <v>49722</v>
      </c>
      <c r="DL9" s="76"/>
      <c r="DM9" s="76"/>
      <c r="DN9" s="76">
        <v>71900</v>
      </c>
      <c r="DO9" s="76">
        <v>106720</v>
      </c>
      <c r="DP9" s="76"/>
      <c r="DQ9" s="76">
        <v>2650</v>
      </c>
      <c r="DR9" s="76">
        <v>33400</v>
      </c>
      <c r="DS9" s="76">
        <v>40378.84</v>
      </c>
      <c r="DT9" s="76">
        <v>33400</v>
      </c>
      <c r="DU9" s="76">
        <v>40378.84</v>
      </c>
      <c r="DV9" s="76"/>
      <c r="DW9" s="76"/>
      <c r="DX9" s="76"/>
      <c r="DY9" s="76"/>
      <c r="DZ9" s="76"/>
      <c r="EA9" s="76"/>
      <c r="EB9" s="76">
        <v>70900</v>
      </c>
      <c r="EC9" s="76">
        <v>177361.16</v>
      </c>
      <c r="ED9" s="76">
        <v>70900</v>
      </c>
      <c r="EE9" s="76">
        <v>177361.16</v>
      </c>
      <c r="EF9" s="76">
        <v>70900</v>
      </c>
      <c r="EG9" s="76">
        <v>177361.16</v>
      </c>
      <c r="EH9" s="76">
        <v>319640993.4</v>
      </c>
      <c r="EI9" s="76">
        <v>304138967.86</v>
      </c>
      <c r="EJ9" s="76">
        <v>319640993.4</v>
      </c>
      <c r="EK9" s="76">
        <v>304138967.86</v>
      </c>
      <c r="EL9" s="76">
        <v>4721400</v>
      </c>
      <c r="EM9" s="76">
        <v>4721400</v>
      </c>
      <c r="EN9" s="76">
        <v>4721400</v>
      </c>
      <c r="EO9" s="76">
        <v>4721400</v>
      </c>
      <c r="EP9" s="76">
        <v>111514569</v>
      </c>
      <c r="EQ9" s="76">
        <v>108731700</v>
      </c>
      <c r="ER9" s="76">
        <v>2782869</v>
      </c>
      <c r="ES9" s="76"/>
      <c r="ET9" s="76">
        <v>72785300</v>
      </c>
      <c r="EU9" s="76">
        <v>72785300</v>
      </c>
      <c r="EV9" s="76">
        <v>35946400</v>
      </c>
      <c r="EW9" s="76">
        <v>35946400</v>
      </c>
      <c r="EX9" s="76"/>
      <c r="EY9" s="76"/>
      <c r="EZ9" s="76">
        <v>16446345</v>
      </c>
      <c r="FA9" s="76">
        <v>16446345</v>
      </c>
      <c r="FB9" s="76">
        <v>16446345</v>
      </c>
      <c r="FC9" s="76">
        <v>16446345</v>
      </c>
      <c r="FD9" s="76">
        <v>186958679.4</v>
      </c>
      <c r="FE9" s="76">
        <v>174239522.86</v>
      </c>
      <c r="FF9" s="76">
        <v>119632977.25</v>
      </c>
      <c r="FG9" s="76">
        <v>119632977.25</v>
      </c>
      <c r="FH9" s="76">
        <v>427845.15</v>
      </c>
      <c r="FI9" s="76">
        <v>427845.15</v>
      </c>
      <c r="FJ9" s="76">
        <v>51208900</v>
      </c>
      <c r="FK9" s="76">
        <v>43507513.97</v>
      </c>
      <c r="FL9" s="76">
        <v>1270472</v>
      </c>
      <c r="FM9" s="76">
        <v>1081939.81</v>
      </c>
      <c r="FN9" s="76">
        <v>2160330</v>
      </c>
      <c r="FO9" s="76"/>
      <c r="FP9" s="76">
        <v>404614</v>
      </c>
      <c r="FQ9" s="76">
        <v>213366</v>
      </c>
      <c r="FR9" s="76">
        <v>961634</v>
      </c>
      <c r="FS9" s="76">
        <v>45600</v>
      </c>
      <c r="FT9" s="76">
        <v>7169899</v>
      </c>
      <c r="FU9" s="76">
        <v>7169899</v>
      </c>
      <c r="FV9" s="76">
        <v>1013574</v>
      </c>
      <c r="FW9" s="76">
        <v>1013574</v>
      </c>
      <c r="FX9" s="76">
        <v>400000</v>
      </c>
      <c r="FY9" s="76">
        <v>200000</v>
      </c>
      <c r="FZ9" s="76">
        <v>700000</v>
      </c>
      <c r="GA9" s="76"/>
      <c r="GB9" s="76">
        <v>1608434</v>
      </c>
      <c r="GC9" s="76">
        <v>946807.68</v>
      </c>
      <c r="GD9" s="76"/>
      <c r="GE9" s="76"/>
      <c r="GF9" s="76">
        <v>72524592</v>
      </c>
      <c r="GG9" s="76">
        <v>88663948.87</v>
      </c>
      <c r="GH9" s="125">
        <f>GG9/GF9*100</f>
        <v>122.2536334571865</v>
      </c>
      <c r="GI9" s="76">
        <f>GG9-GF9</f>
        <v>16139356.870000005</v>
      </c>
      <c r="GJ9" s="76">
        <v>122.2536334571865</v>
      </c>
      <c r="GK9" s="76">
        <v>16139356.870000005</v>
      </c>
      <c r="GL9" s="76">
        <v>392165585.4</v>
      </c>
      <c r="GM9" s="76">
        <v>392802916.73</v>
      </c>
    </row>
    <row r="10" spans="1:195" s="1" customFormat="1" ht="12.75">
      <c r="A10" s="76" t="s">
        <v>61</v>
      </c>
      <c r="B10" s="76">
        <v>15772600</v>
      </c>
      <c r="C10" s="76">
        <v>16182603.44</v>
      </c>
      <c r="D10" s="76">
        <v>6000</v>
      </c>
      <c r="E10" s="76">
        <v>13765.57</v>
      </c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>
        <v>6000</v>
      </c>
      <c r="S10" s="76">
        <v>13765.57</v>
      </c>
      <c r="T10" s="76">
        <v>6000</v>
      </c>
      <c r="U10" s="76">
        <v>13765.57</v>
      </c>
      <c r="V10" s="76">
        <v>73000</v>
      </c>
      <c r="W10" s="76">
        <v>40854.36</v>
      </c>
      <c r="X10" s="76">
        <v>73000</v>
      </c>
      <c r="Y10" s="76">
        <v>40854.36</v>
      </c>
      <c r="Z10" s="76">
        <v>73000</v>
      </c>
      <c r="AA10" s="76">
        <v>40854.36</v>
      </c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>
        <v>3746000</v>
      </c>
      <c r="AO10" s="76">
        <v>4036568.9</v>
      </c>
      <c r="AP10" s="76">
        <v>480000</v>
      </c>
      <c r="AQ10" s="76">
        <v>505982.7</v>
      </c>
      <c r="AR10" s="76">
        <v>480000</v>
      </c>
      <c r="AS10" s="76">
        <v>505982.7</v>
      </c>
      <c r="AT10" s="76">
        <v>1802000</v>
      </c>
      <c r="AU10" s="76">
        <v>1888376.84</v>
      </c>
      <c r="AV10" s="76">
        <v>1802000</v>
      </c>
      <c r="AW10" s="76">
        <v>1888376.84</v>
      </c>
      <c r="AX10" s="76">
        <v>1464000</v>
      </c>
      <c r="AY10" s="76">
        <v>1642209.36</v>
      </c>
      <c r="AZ10" s="76">
        <v>11947600</v>
      </c>
      <c r="BA10" s="76">
        <v>12091414.61</v>
      </c>
      <c r="BB10" s="76">
        <v>5243000</v>
      </c>
      <c r="BC10" s="76">
        <v>5657245.89</v>
      </c>
      <c r="BD10" s="76">
        <v>3000</v>
      </c>
      <c r="BE10" s="76">
        <v>1262.35</v>
      </c>
      <c r="BF10" s="76">
        <v>167400</v>
      </c>
      <c r="BG10" s="76">
        <v>70422.42</v>
      </c>
      <c r="BH10" s="76">
        <v>129600</v>
      </c>
      <c r="BI10" s="76">
        <v>132756.07</v>
      </c>
      <c r="BJ10" s="76">
        <v>645000</v>
      </c>
      <c r="BK10" s="76">
        <v>802954.16</v>
      </c>
      <c r="BL10" s="76">
        <v>1348000</v>
      </c>
      <c r="BM10" s="76">
        <v>1483428.7</v>
      </c>
      <c r="BN10" s="76">
        <v>2089000</v>
      </c>
      <c r="BO10" s="76">
        <v>2421025.59</v>
      </c>
      <c r="BP10" s="76">
        <v>380000</v>
      </c>
      <c r="BQ10" s="76">
        <v>383200.47</v>
      </c>
      <c r="BR10" s="76">
        <v>431000</v>
      </c>
      <c r="BS10" s="76">
        <v>283018.34</v>
      </c>
      <c r="BT10" s="76">
        <v>25000</v>
      </c>
      <c r="BU10" s="76">
        <v>66677.79</v>
      </c>
      <c r="BV10" s="76">
        <v>25000</v>
      </c>
      <c r="BW10" s="76">
        <v>12500</v>
      </c>
      <c r="BX10" s="76"/>
      <c r="BY10" s="76">
        <v>230.6</v>
      </c>
      <c r="BZ10" s="76"/>
      <c r="CA10" s="76">
        <v>230.6</v>
      </c>
      <c r="CB10" s="76"/>
      <c r="CC10" s="76"/>
      <c r="CD10" s="76"/>
      <c r="CE10" s="76"/>
      <c r="CF10" s="76">
        <v>6704600</v>
      </c>
      <c r="CG10" s="76">
        <v>6433938.12</v>
      </c>
      <c r="CH10" s="76">
        <v>1747500</v>
      </c>
      <c r="CI10" s="76">
        <v>1485779.14</v>
      </c>
      <c r="CJ10" s="76">
        <v>4730100</v>
      </c>
      <c r="CK10" s="76">
        <v>4835054.95</v>
      </c>
      <c r="CL10" s="76">
        <v>227000</v>
      </c>
      <c r="CM10" s="76">
        <v>113104.03</v>
      </c>
      <c r="CN10" s="76">
        <v>614195</v>
      </c>
      <c r="CO10" s="76">
        <v>650459.74</v>
      </c>
      <c r="CP10" s="76">
        <v>15000</v>
      </c>
      <c r="CQ10" s="76">
        <v>56649.69</v>
      </c>
      <c r="CR10" s="76"/>
      <c r="CS10" s="76">
        <v>402</v>
      </c>
      <c r="CT10" s="76"/>
      <c r="CU10" s="76">
        <v>402</v>
      </c>
      <c r="CV10" s="76">
        <v>15000</v>
      </c>
      <c r="CW10" s="76">
        <v>56247.69</v>
      </c>
      <c r="CX10" s="76"/>
      <c r="CY10" s="76"/>
      <c r="CZ10" s="76">
        <v>15000</v>
      </c>
      <c r="DA10" s="76">
        <v>15252.02</v>
      </c>
      <c r="DB10" s="76"/>
      <c r="DC10" s="76">
        <v>34000</v>
      </c>
      <c r="DD10" s="76"/>
      <c r="DE10" s="76">
        <v>6995.67</v>
      </c>
      <c r="DF10" s="76">
        <v>564195</v>
      </c>
      <c r="DG10" s="76">
        <v>564327.38</v>
      </c>
      <c r="DH10" s="76">
        <v>553600</v>
      </c>
      <c r="DI10" s="76">
        <v>536505.47</v>
      </c>
      <c r="DJ10" s="76"/>
      <c r="DK10" s="76"/>
      <c r="DL10" s="76">
        <v>553600</v>
      </c>
      <c r="DM10" s="76">
        <v>536505.47</v>
      </c>
      <c r="DN10" s="76"/>
      <c r="DO10" s="76"/>
      <c r="DP10" s="76"/>
      <c r="DQ10" s="76"/>
      <c r="DR10" s="76">
        <v>4595</v>
      </c>
      <c r="DS10" s="76">
        <v>8454.86</v>
      </c>
      <c r="DT10" s="76">
        <v>4595</v>
      </c>
      <c r="DU10" s="76">
        <v>8454.86</v>
      </c>
      <c r="DV10" s="76">
        <v>6000</v>
      </c>
      <c r="DW10" s="76">
        <v>19367.05</v>
      </c>
      <c r="DX10" s="76">
        <v>4500</v>
      </c>
      <c r="DY10" s="76">
        <v>11249.55</v>
      </c>
      <c r="DZ10" s="76">
        <v>1500</v>
      </c>
      <c r="EA10" s="76">
        <v>8117.5</v>
      </c>
      <c r="EB10" s="76">
        <v>35000</v>
      </c>
      <c r="EC10" s="76">
        <v>29482.67</v>
      </c>
      <c r="ED10" s="76">
        <v>35000</v>
      </c>
      <c r="EE10" s="76">
        <v>29482.67</v>
      </c>
      <c r="EF10" s="76">
        <v>35000</v>
      </c>
      <c r="EG10" s="76">
        <v>29482.67</v>
      </c>
      <c r="EH10" s="76">
        <v>11275270</v>
      </c>
      <c r="EI10" s="76">
        <v>11075270</v>
      </c>
      <c r="EJ10" s="76">
        <v>11275270</v>
      </c>
      <c r="EK10" s="76">
        <v>11075270</v>
      </c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>
        <v>11275270</v>
      </c>
      <c r="FE10" s="76">
        <v>11075270</v>
      </c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>
        <v>400000</v>
      </c>
      <c r="FY10" s="76">
        <v>200000</v>
      </c>
      <c r="FZ10" s="76"/>
      <c r="GA10" s="76"/>
      <c r="GB10" s="76">
        <v>9795470</v>
      </c>
      <c r="GC10" s="76">
        <v>9795470</v>
      </c>
      <c r="GD10" s="76">
        <v>1079800</v>
      </c>
      <c r="GE10" s="76">
        <v>1079800</v>
      </c>
      <c r="GF10" s="76">
        <v>16386795</v>
      </c>
      <c r="GG10" s="76">
        <v>16833063.18</v>
      </c>
      <c r="GH10" s="125">
        <f aca="true" t="shared" si="0" ref="GH10:GH25">GG10/GF10*100</f>
        <v>102.72334022607836</v>
      </c>
      <c r="GI10" s="76">
        <f aca="true" t="shared" si="1" ref="GI10:GI24">GG10-GF10</f>
        <v>446268.1799999997</v>
      </c>
      <c r="GJ10" s="76"/>
      <c r="GK10" s="76"/>
      <c r="GL10" s="76">
        <v>27662065</v>
      </c>
      <c r="GM10" s="76">
        <v>27908333.18</v>
      </c>
    </row>
    <row r="11" spans="1:195" s="1" customFormat="1" ht="12.75">
      <c r="A11" s="76" t="s">
        <v>62</v>
      </c>
      <c r="B11" s="76">
        <v>2510927</v>
      </c>
      <c r="C11" s="76">
        <v>2895414.91</v>
      </c>
      <c r="D11" s="76"/>
      <c r="E11" s="76">
        <v>5149.5</v>
      </c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>
        <v>5149.5</v>
      </c>
      <c r="T11" s="76"/>
      <c r="U11" s="76">
        <v>5149.5</v>
      </c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>
        <v>621350</v>
      </c>
      <c r="AO11" s="76">
        <v>630600.99</v>
      </c>
      <c r="AP11" s="76">
        <v>93950</v>
      </c>
      <c r="AQ11" s="76">
        <v>95617.26</v>
      </c>
      <c r="AR11" s="76">
        <v>93950</v>
      </c>
      <c r="AS11" s="76">
        <v>95617.26</v>
      </c>
      <c r="AT11" s="76">
        <v>358800</v>
      </c>
      <c r="AU11" s="76">
        <v>356852.96</v>
      </c>
      <c r="AV11" s="76">
        <v>358800</v>
      </c>
      <c r="AW11" s="76">
        <v>356852.96</v>
      </c>
      <c r="AX11" s="76">
        <v>168600</v>
      </c>
      <c r="AY11" s="76">
        <v>178130.77</v>
      </c>
      <c r="AZ11" s="76">
        <v>1889577</v>
      </c>
      <c r="BA11" s="76">
        <v>2259664.42</v>
      </c>
      <c r="BB11" s="76">
        <v>444574</v>
      </c>
      <c r="BC11" s="76">
        <v>502131.28</v>
      </c>
      <c r="BD11" s="76">
        <v>704</v>
      </c>
      <c r="BE11" s="76">
        <v>425.39</v>
      </c>
      <c r="BF11" s="76">
        <v>0</v>
      </c>
      <c r="BG11" s="76">
        <v>1444.22</v>
      </c>
      <c r="BH11" s="76">
        <v>0</v>
      </c>
      <c r="BI11" s="76">
        <v>36580.26</v>
      </c>
      <c r="BJ11" s="76">
        <v>24850</v>
      </c>
      <c r="BK11" s="76">
        <v>26529.68</v>
      </c>
      <c r="BL11" s="76">
        <v>122000</v>
      </c>
      <c r="BM11" s="76">
        <v>102604</v>
      </c>
      <c r="BN11" s="76">
        <v>128760</v>
      </c>
      <c r="BO11" s="76">
        <v>128931.73</v>
      </c>
      <c r="BP11" s="76">
        <v>80260</v>
      </c>
      <c r="BQ11" s="76">
        <v>102181.52</v>
      </c>
      <c r="BR11" s="76">
        <v>88000</v>
      </c>
      <c r="BS11" s="76">
        <v>103434.48</v>
      </c>
      <c r="BT11" s="76">
        <v>0</v>
      </c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>
        <v>1445003</v>
      </c>
      <c r="CG11" s="76">
        <v>1757533.14</v>
      </c>
      <c r="CH11" s="76">
        <v>38178</v>
      </c>
      <c r="CI11" s="76">
        <v>80406.4</v>
      </c>
      <c r="CJ11" s="76">
        <v>1218825</v>
      </c>
      <c r="CK11" s="76">
        <v>1513574.35</v>
      </c>
      <c r="CL11" s="76">
        <v>188000</v>
      </c>
      <c r="CM11" s="76">
        <v>163552.39</v>
      </c>
      <c r="CN11" s="76">
        <v>61248</v>
      </c>
      <c r="CO11" s="76">
        <v>121936.55</v>
      </c>
      <c r="CP11" s="76">
        <v>6168</v>
      </c>
      <c r="CQ11" s="76">
        <v>50050.14</v>
      </c>
      <c r="CR11" s="76"/>
      <c r="CS11" s="76"/>
      <c r="CT11" s="76"/>
      <c r="CU11" s="76"/>
      <c r="CV11" s="76">
        <v>6168</v>
      </c>
      <c r="CW11" s="76">
        <v>50050.14</v>
      </c>
      <c r="CX11" s="76"/>
      <c r="CY11" s="76">
        <v>49999.14</v>
      </c>
      <c r="CZ11" s="76">
        <v>2772</v>
      </c>
      <c r="DA11" s="76">
        <v>51</v>
      </c>
      <c r="DB11" s="76">
        <v>3396</v>
      </c>
      <c r="DC11" s="76"/>
      <c r="DD11" s="76"/>
      <c r="DE11" s="76"/>
      <c r="DF11" s="76">
        <v>55080</v>
      </c>
      <c r="DG11" s="76">
        <v>58305.82</v>
      </c>
      <c r="DH11" s="76">
        <v>47946</v>
      </c>
      <c r="DI11" s="76">
        <v>43818.65</v>
      </c>
      <c r="DJ11" s="76"/>
      <c r="DK11" s="76"/>
      <c r="DL11" s="76">
        <v>3210</v>
      </c>
      <c r="DM11" s="76">
        <v>2658.65</v>
      </c>
      <c r="DN11" s="76">
        <v>44736</v>
      </c>
      <c r="DO11" s="76">
        <v>41160</v>
      </c>
      <c r="DP11" s="76"/>
      <c r="DQ11" s="76"/>
      <c r="DR11" s="76">
        <v>7134</v>
      </c>
      <c r="DS11" s="76">
        <v>13744.95</v>
      </c>
      <c r="DT11" s="76">
        <v>7134</v>
      </c>
      <c r="DU11" s="76">
        <v>13744.95</v>
      </c>
      <c r="DV11" s="76"/>
      <c r="DW11" s="76">
        <v>742.22</v>
      </c>
      <c r="DX11" s="76"/>
      <c r="DY11" s="76">
        <v>232.22</v>
      </c>
      <c r="DZ11" s="76"/>
      <c r="EA11" s="76">
        <v>510</v>
      </c>
      <c r="EB11" s="76"/>
      <c r="EC11" s="76">
        <v>13580.59</v>
      </c>
      <c r="ED11" s="76"/>
      <c r="EE11" s="76">
        <v>13580.59</v>
      </c>
      <c r="EF11" s="76"/>
      <c r="EG11" s="76">
        <v>13580.59</v>
      </c>
      <c r="EH11" s="76">
        <v>2298723</v>
      </c>
      <c r="EI11" s="76">
        <v>2266020</v>
      </c>
      <c r="EJ11" s="76">
        <v>2298723</v>
      </c>
      <c r="EK11" s="76">
        <v>2266020</v>
      </c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>
        <v>2298723</v>
      </c>
      <c r="FE11" s="76">
        <v>2266020</v>
      </c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>
        <v>2298723</v>
      </c>
      <c r="GC11" s="76">
        <v>2266020</v>
      </c>
      <c r="GD11" s="76"/>
      <c r="GE11" s="76"/>
      <c r="GF11" s="76">
        <v>2572175</v>
      </c>
      <c r="GG11" s="76">
        <v>3017351.46</v>
      </c>
      <c r="GH11" s="125">
        <f t="shared" si="0"/>
        <v>117.30739393703773</v>
      </c>
      <c r="GI11" s="76">
        <f t="shared" si="1"/>
        <v>445176.45999999996</v>
      </c>
      <c r="GJ11" s="76">
        <v>117.30739393703773</v>
      </c>
      <c r="GK11" s="76">
        <v>445176.46</v>
      </c>
      <c r="GL11" s="76">
        <v>4870898</v>
      </c>
      <c r="GM11" s="76">
        <v>5283371.46</v>
      </c>
    </row>
    <row r="12" spans="1:195" s="1" customFormat="1" ht="12.75">
      <c r="A12" s="76" t="s">
        <v>63</v>
      </c>
      <c r="B12" s="76">
        <v>3102998</v>
      </c>
      <c r="C12" s="76">
        <v>3919306.14</v>
      </c>
      <c r="D12" s="76"/>
      <c r="E12" s="76">
        <v>1128</v>
      </c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>
        <v>1128</v>
      </c>
      <c r="T12" s="76"/>
      <c r="U12" s="76">
        <v>1128</v>
      </c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>
        <v>2025600</v>
      </c>
      <c r="AO12" s="76">
        <v>2574526.32</v>
      </c>
      <c r="AP12" s="76">
        <v>5700</v>
      </c>
      <c r="AQ12" s="76">
        <v>13330.48</v>
      </c>
      <c r="AR12" s="76">
        <v>5700</v>
      </c>
      <c r="AS12" s="76">
        <v>13330.48</v>
      </c>
      <c r="AT12" s="76">
        <v>20100</v>
      </c>
      <c r="AU12" s="76">
        <v>49750.53</v>
      </c>
      <c r="AV12" s="76">
        <v>20100</v>
      </c>
      <c r="AW12" s="76">
        <v>49750.53</v>
      </c>
      <c r="AX12" s="76">
        <v>1999800</v>
      </c>
      <c r="AY12" s="76">
        <v>2511445.31</v>
      </c>
      <c r="AZ12" s="76">
        <v>1077398</v>
      </c>
      <c r="BA12" s="76">
        <v>1343651.82</v>
      </c>
      <c r="BB12" s="76">
        <v>367400</v>
      </c>
      <c r="BC12" s="76">
        <v>566843.12</v>
      </c>
      <c r="BD12" s="76"/>
      <c r="BE12" s="76">
        <v>4155.08</v>
      </c>
      <c r="BF12" s="76">
        <v>4100</v>
      </c>
      <c r="BG12" s="76">
        <v>7503.27</v>
      </c>
      <c r="BH12" s="76">
        <v>18000</v>
      </c>
      <c r="BI12" s="76">
        <v>19593.63</v>
      </c>
      <c r="BJ12" s="76">
        <v>52500</v>
      </c>
      <c r="BK12" s="76">
        <v>134736.76</v>
      </c>
      <c r="BL12" s="76">
        <v>109800</v>
      </c>
      <c r="BM12" s="76">
        <v>120068.43</v>
      </c>
      <c r="BN12" s="76">
        <v>94800</v>
      </c>
      <c r="BO12" s="76">
        <v>173726.1</v>
      </c>
      <c r="BP12" s="76">
        <v>57000</v>
      </c>
      <c r="BQ12" s="76">
        <v>34217.52</v>
      </c>
      <c r="BR12" s="76">
        <v>31200</v>
      </c>
      <c r="BS12" s="76">
        <v>22842.33</v>
      </c>
      <c r="BT12" s="76"/>
      <c r="BU12" s="76">
        <v>25000</v>
      </c>
      <c r="BV12" s="76"/>
      <c r="BW12" s="76">
        <v>25000</v>
      </c>
      <c r="BX12" s="76"/>
      <c r="BY12" s="76"/>
      <c r="BZ12" s="76"/>
      <c r="CA12" s="76"/>
      <c r="CB12" s="76"/>
      <c r="CC12" s="76"/>
      <c r="CD12" s="76"/>
      <c r="CE12" s="76"/>
      <c r="CF12" s="76">
        <v>709998</v>
      </c>
      <c r="CG12" s="76">
        <v>776808.7</v>
      </c>
      <c r="CH12" s="76">
        <v>97500</v>
      </c>
      <c r="CI12" s="76">
        <v>86100</v>
      </c>
      <c r="CJ12" s="76">
        <v>412500</v>
      </c>
      <c r="CK12" s="76">
        <v>452264.04</v>
      </c>
      <c r="CL12" s="76">
        <v>199998</v>
      </c>
      <c r="CM12" s="76">
        <v>238444.66</v>
      </c>
      <c r="CN12" s="76">
        <v>12100</v>
      </c>
      <c r="CO12" s="76">
        <v>25983.02</v>
      </c>
      <c r="CP12" s="76">
        <v>9600</v>
      </c>
      <c r="CQ12" s="76">
        <v>1927</v>
      </c>
      <c r="CR12" s="76"/>
      <c r="CS12" s="76">
        <v>40</v>
      </c>
      <c r="CT12" s="76"/>
      <c r="CU12" s="76">
        <v>40</v>
      </c>
      <c r="CV12" s="76">
        <v>9600</v>
      </c>
      <c r="CW12" s="76">
        <v>1887</v>
      </c>
      <c r="CX12" s="76"/>
      <c r="CY12" s="76"/>
      <c r="CZ12" s="76">
        <v>9600</v>
      </c>
      <c r="DA12" s="76">
        <v>1887</v>
      </c>
      <c r="DB12" s="76"/>
      <c r="DC12" s="76"/>
      <c r="DD12" s="76"/>
      <c r="DE12" s="76"/>
      <c r="DF12" s="76">
        <v>2500</v>
      </c>
      <c r="DG12" s="76">
        <v>15759.01</v>
      </c>
      <c r="DH12" s="76"/>
      <c r="DI12" s="76">
        <v>40.8</v>
      </c>
      <c r="DJ12" s="76"/>
      <c r="DK12" s="76"/>
      <c r="DL12" s="76"/>
      <c r="DM12" s="76">
        <v>40.8</v>
      </c>
      <c r="DN12" s="76"/>
      <c r="DO12" s="76"/>
      <c r="DP12" s="76"/>
      <c r="DQ12" s="76"/>
      <c r="DR12" s="76"/>
      <c r="DS12" s="76">
        <v>11617.53</v>
      </c>
      <c r="DT12" s="76"/>
      <c r="DU12" s="76">
        <v>11617.53</v>
      </c>
      <c r="DV12" s="76">
        <v>2500</v>
      </c>
      <c r="DW12" s="76">
        <v>4100.68</v>
      </c>
      <c r="DX12" s="76"/>
      <c r="DY12" s="76">
        <v>949.96</v>
      </c>
      <c r="DZ12" s="76">
        <v>2500</v>
      </c>
      <c r="EA12" s="76">
        <v>3150.72</v>
      </c>
      <c r="EB12" s="76"/>
      <c r="EC12" s="76">
        <v>8297.01</v>
      </c>
      <c r="ED12" s="76"/>
      <c r="EE12" s="76">
        <v>8297.01</v>
      </c>
      <c r="EF12" s="76"/>
      <c r="EG12" s="76">
        <v>8297.01</v>
      </c>
      <c r="EH12" s="76">
        <v>1831517</v>
      </c>
      <c r="EI12" s="76">
        <v>1831517</v>
      </c>
      <c r="EJ12" s="76">
        <v>1831517</v>
      </c>
      <c r="EK12" s="76">
        <v>1831517</v>
      </c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>
        <v>1831517</v>
      </c>
      <c r="FE12" s="76">
        <v>1831517</v>
      </c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>
        <v>1831517</v>
      </c>
      <c r="GC12" s="76">
        <v>1831517</v>
      </c>
      <c r="GD12" s="76"/>
      <c r="GE12" s="76"/>
      <c r="GF12" s="76">
        <v>3115098</v>
      </c>
      <c r="GG12" s="76">
        <v>3945289.16</v>
      </c>
      <c r="GH12" s="125">
        <f t="shared" si="0"/>
        <v>126.65056316045273</v>
      </c>
      <c r="GI12" s="76">
        <f t="shared" si="1"/>
        <v>830191.1600000001</v>
      </c>
      <c r="GJ12" s="76">
        <v>126.65056316045273</v>
      </c>
      <c r="GK12" s="76">
        <v>830191.16</v>
      </c>
      <c r="GL12" s="76">
        <v>4946615</v>
      </c>
      <c r="GM12" s="76">
        <v>5776806.16</v>
      </c>
    </row>
    <row r="13" spans="1:195" s="1" customFormat="1" ht="12.75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125"/>
      <c r="GI13" s="76"/>
      <c r="GJ13" s="76"/>
      <c r="GK13" s="76">
        <v>0</v>
      </c>
      <c r="GL13" s="76"/>
      <c r="GM13" s="76"/>
    </row>
    <row r="14" spans="1:195" s="1" customFormat="1" ht="12.75">
      <c r="A14" s="76" t="s">
        <v>64</v>
      </c>
      <c r="B14" s="76">
        <v>3608090</v>
      </c>
      <c r="C14" s="76">
        <v>3682963.82</v>
      </c>
      <c r="D14" s="76">
        <v>5000</v>
      </c>
      <c r="E14" s="76">
        <v>17219</v>
      </c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>
        <v>5000</v>
      </c>
      <c r="S14" s="76">
        <v>17219</v>
      </c>
      <c r="T14" s="76">
        <v>5000</v>
      </c>
      <c r="U14" s="76">
        <v>17219</v>
      </c>
      <c r="V14" s="76">
        <v>2000</v>
      </c>
      <c r="W14" s="76">
        <v>1574.47</v>
      </c>
      <c r="X14" s="76">
        <v>2000</v>
      </c>
      <c r="Y14" s="76">
        <v>1574.47</v>
      </c>
      <c r="Z14" s="76">
        <v>2000</v>
      </c>
      <c r="AA14" s="76">
        <v>1574.47</v>
      </c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>
        <v>543500</v>
      </c>
      <c r="AO14" s="76">
        <v>704202.94</v>
      </c>
      <c r="AP14" s="76">
        <v>63600</v>
      </c>
      <c r="AQ14" s="76">
        <v>75168.77</v>
      </c>
      <c r="AR14" s="76">
        <v>63600</v>
      </c>
      <c r="AS14" s="76">
        <v>75168.77</v>
      </c>
      <c r="AT14" s="76">
        <v>280000</v>
      </c>
      <c r="AU14" s="76">
        <v>280537.17</v>
      </c>
      <c r="AV14" s="76">
        <v>280000</v>
      </c>
      <c r="AW14" s="76">
        <v>280537.17</v>
      </c>
      <c r="AX14" s="76">
        <v>199900</v>
      </c>
      <c r="AY14" s="76">
        <v>348497</v>
      </c>
      <c r="AZ14" s="76">
        <v>3057590</v>
      </c>
      <c r="BA14" s="76">
        <v>2959967.41</v>
      </c>
      <c r="BB14" s="76">
        <v>1450610</v>
      </c>
      <c r="BC14" s="76">
        <v>1362341.64</v>
      </c>
      <c r="BD14" s="76">
        <v>1200</v>
      </c>
      <c r="BE14" s="76">
        <v>2411.79</v>
      </c>
      <c r="BF14" s="76">
        <v>11700</v>
      </c>
      <c r="BG14" s="76">
        <v>11470.06</v>
      </c>
      <c r="BH14" s="76">
        <v>22000</v>
      </c>
      <c r="BI14" s="76">
        <v>92967.97</v>
      </c>
      <c r="BJ14" s="76">
        <v>136200</v>
      </c>
      <c r="BK14" s="76">
        <v>111374.65</v>
      </c>
      <c r="BL14" s="76">
        <v>479000</v>
      </c>
      <c r="BM14" s="76">
        <v>415876.78</v>
      </c>
      <c r="BN14" s="76">
        <v>424460</v>
      </c>
      <c r="BO14" s="76">
        <v>537940.92</v>
      </c>
      <c r="BP14" s="76">
        <v>60550</v>
      </c>
      <c r="BQ14" s="76">
        <v>97374.82</v>
      </c>
      <c r="BR14" s="76">
        <v>315500</v>
      </c>
      <c r="BS14" s="76">
        <v>92924.65</v>
      </c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>
        <v>1606980</v>
      </c>
      <c r="CG14" s="76">
        <v>1597625.77</v>
      </c>
      <c r="CH14" s="76">
        <v>91980</v>
      </c>
      <c r="CI14" s="76">
        <v>119150.52</v>
      </c>
      <c r="CJ14" s="76">
        <v>1410000</v>
      </c>
      <c r="CK14" s="76">
        <v>1436644.02</v>
      </c>
      <c r="CL14" s="76">
        <v>105000</v>
      </c>
      <c r="CM14" s="76">
        <v>41831.23</v>
      </c>
      <c r="CN14" s="76">
        <v>33040</v>
      </c>
      <c r="CO14" s="76">
        <v>31916.82</v>
      </c>
      <c r="CP14" s="76">
        <v>4300</v>
      </c>
      <c r="CQ14" s="76">
        <v>8855</v>
      </c>
      <c r="CR14" s="76"/>
      <c r="CS14" s="76"/>
      <c r="CT14" s="76"/>
      <c r="CU14" s="76"/>
      <c r="CV14" s="76">
        <v>4300</v>
      </c>
      <c r="CW14" s="76">
        <v>8855</v>
      </c>
      <c r="CX14" s="76"/>
      <c r="CY14" s="76"/>
      <c r="CZ14" s="76">
        <v>4300</v>
      </c>
      <c r="DA14" s="76">
        <v>1955</v>
      </c>
      <c r="DB14" s="76"/>
      <c r="DC14" s="76">
        <v>6900</v>
      </c>
      <c r="DD14" s="76"/>
      <c r="DE14" s="76"/>
      <c r="DF14" s="76">
        <v>28740</v>
      </c>
      <c r="DG14" s="76">
        <v>21046.24</v>
      </c>
      <c r="DH14" s="76">
        <v>23250</v>
      </c>
      <c r="DI14" s="76">
        <v>16735.44</v>
      </c>
      <c r="DJ14" s="76"/>
      <c r="DK14" s="76"/>
      <c r="DL14" s="76">
        <v>5250</v>
      </c>
      <c r="DM14" s="76">
        <v>2589.44</v>
      </c>
      <c r="DN14" s="76">
        <v>18000</v>
      </c>
      <c r="DO14" s="76">
        <v>14146</v>
      </c>
      <c r="DP14" s="76"/>
      <c r="DQ14" s="76"/>
      <c r="DR14" s="76">
        <v>4890</v>
      </c>
      <c r="DS14" s="76">
        <v>3246.09</v>
      </c>
      <c r="DT14" s="76">
        <v>4890</v>
      </c>
      <c r="DU14" s="76">
        <v>3246.09</v>
      </c>
      <c r="DV14" s="76">
        <v>600</v>
      </c>
      <c r="DW14" s="76">
        <v>1064.71</v>
      </c>
      <c r="DX14" s="76">
        <v>275</v>
      </c>
      <c r="DY14" s="76">
        <v>257.21</v>
      </c>
      <c r="DZ14" s="76">
        <v>325</v>
      </c>
      <c r="EA14" s="76">
        <v>807.5</v>
      </c>
      <c r="EB14" s="76"/>
      <c r="EC14" s="76">
        <v>2015.58</v>
      </c>
      <c r="ED14" s="76"/>
      <c r="EE14" s="76">
        <v>2015.58</v>
      </c>
      <c r="EF14" s="76"/>
      <c r="EG14" s="76">
        <v>2015.58</v>
      </c>
      <c r="EH14" s="76">
        <v>3501292</v>
      </c>
      <c r="EI14" s="76">
        <v>3302292</v>
      </c>
      <c r="EJ14" s="76">
        <v>3501292</v>
      </c>
      <c r="EK14" s="76">
        <v>3302292</v>
      </c>
      <c r="EL14" s="76"/>
      <c r="EM14" s="76"/>
      <c r="EN14" s="76"/>
      <c r="EO14" s="76"/>
      <c r="EP14" s="76">
        <v>0</v>
      </c>
      <c r="EQ14" s="76"/>
      <c r="ER14" s="76"/>
      <c r="ES14" s="76"/>
      <c r="ET14" s="76"/>
      <c r="EU14" s="76"/>
      <c r="EV14" s="76"/>
      <c r="EW14" s="76"/>
      <c r="EX14" s="76">
        <v>0</v>
      </c>
      <c r="EY14" s="76"/>
      <c r="EZ14" s="76"/>
      <c r="FA14" s="76"/>
      <c r="FB14" s="76"/>
      <c r="FC14" s="76"/>
      <c r="FD14" s="76">
        <v>3501292</v>
      </c>
      <c r="FE14" s="76">
        <v>3302292</v>
      </c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>
        <v>3501292</v>
      </c>
      <c r="GC14" s="76">
        <v>3302292</v>
      </c>
      <c r="GD14" s="76"/>
      <c r="GE14" s="76"/>
      <c r="GF14" s="76">
        <v>3641130</v>
      </c>
      <c r="GG14" s="76">
        <v>3714880.64</v>
      </c>
      <c r="GH14" s="125">
        <f t="shared" si="0"/>
        <v>102.0254876920077</v>
      </c>
      <c r="GI14" s="76">
        <f t="shared" si="1"/>
        <v>73750.64000000013</v>
      </c>
      <c r="GJ14" s="76"/>
      <c r="GK14" s="76"/>
      <c r="GL14" s="76">
        <v>7142422</v>
      </c>
      <c r="GM14" s="76">
        <v>7017172.64</v>
      </c>
    </row>
    <row r="15" spans="1:195" s="1" customFormat="1" ht="12.75">
      <c r="A15" s="76" t="s">
        <v>65</v>
      </c>
      <c r="B15" s="76">
        <v>441817</v>
      </c>
      <c r="C15" s="76">
        <v>455763.04</v>
      </c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>
        <v>10250</v>
      </c>
      <c r="AO15" s="76">
        <v>14567.5</v>
      </c>
      <c r="AP15" s="76"/>
      <c r="AQ15" s="76"/>
      <c r="AR15" s="76"/>
      <c r="AS15" s="76"/>
      <c r="AT15" s="76"/>
      <c r="AU15" s="76"/>
      <c r="AV15" s="76"/>
      <c r="AW15" s="76"/>
      <c r="AX15" s="76">
        <v>10250</v>
      </c>
      <c r="AY15" s="76">
        <v>14567.5</v>
      </c>
      <c r="AZ15" s="76">
        <v>431567</v>
      </c>
      <c r="BA15" s="76">
        <v>441195.54</v>
      </c>
      <c r="BB15" s="76">
        <v>155832</v>
      </c>
      <c r="BC15" s="76">
        <v>132079.53</v>
      </c>
      <c r="BD15" s="76"/>
      <c r="BE15" s="76"/>
      <c r="BF15" s="76"/>
      <c r="BG15" s="76"/>
      <c r="BH15" s="76">
        <v>0</v>
      </c>
      <c r="BI15" s="76">
        <v>5127.65</v>
      </c>
      <c r="BJ15" s="76">
        <v>9600</v>
      </c>
      <c r="BK15" s="76">
        <v>2397.1</v>
      </c>
      <c r="BL15" s="76">
        <v>41800</v>
      </c>
      <c r="BM15" s="76">
        <v>40746.14</v>
      </c>
      <c r="BN15" s="76">
        <v>36810</v>
      </c>
      <c r="BO15" s="76">
        <v>25115.68</v>
      </c>
      <c r="BP15" s="76">
        <v>49972</v>
      </c>
      <c r="BQ15" s="76">
        <v>47171.72</v>
      </c>
      <c r="BR15" s="76">
        <v>17650</v>
      </c>
      <c r="BS15" s="76">
        <v>11521.24</v>
      </c>
      <c r="BT15" s="76">
        <v>0</v>
      </c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>
        <v>275735</v>
      </c>
      <c r="CG15" s="76">
        <v>309116.01</v>
      </c>
      <c r="CH15" s="76"/>
      <c r="CI15" s="76">
        <v>31000</v>
      </c>
      <c r="CJ15" s="76">
        <v>244794</v>
      </c>
      <c r="CK15" s="76">
        <v>233039.15</v>
      </c>
      <c r="CL15" s="76">
        <v>30941</v>
      </c>
      <c r="CM15" s="76">
        <v>45076.86</v>
      </c>
      <c r="CN15" s="76">
        <v>3240</v>
      </c>
      <c r="CO15" s="76">
        <v>2756.64</v>
      </c>
      <c r="CP15" s="76"/>
      <c r="CQ15" s="76">
        <v>51</v>
      </c>
      <c r="CR15" s="76"/>
      <c r="CS15" s="76"/>
      <c r="CT15" s="76"/>
      <c r="CU15" s="76"/>
      <c r="CV15" s="76"/>
      <c r="CW15" s="76">
        <v>51</v>
      </c>
      <c r="CX15" s="76"/>
      <c r="CY15" s="76"/>
      <c r="CZ15" s="76"/>
      <c r="DA15" s="76">
        <v>51</v>
      </c>
      <c r="DB15" s="76"/>
      <c r="DC15" s="76"/>
      <c r="DD15" s="76"/>
      <c r="DE15" s="76"/>
      <c r="DF15" s="76">
        <v>3240</v>
      </c>
      <c r="DG15" s="76">
        <v>2645.64</v>
      </c>
      <c r="DH15" s="76">
        <v>1500</v>
      </c>
      <c r="DI15" s="76">
        <v>1096.25</v>
      </c>
      <c r="DJ15" s="76"/>
      <c r="DK15" s="76"/>
      <c r="DL15" s="76">
        <v>1500</v>
      </c>
      <c r="DM15" s="76">
        <v>1096.25</v>
      </c>
      <c r="DN15" s="76"/>
      <c r="DO15" s="76"/>
      <c r="DP15" s="76"/>
      <c r="DQ15" s="76"/>
      <c r="DR15" s="76">
        <v>1740</v>
      </c>
      <c r="DS15" s="76">
        <v>986.35</v>
      </c>
      <c r="DT15" s="76">
        <v>1740</v>
      </c>
      <c r="DU15" s="76">
        <v>986.35</v>
      </c>
      <c r="DV15" s="76"/>
      <c r="DW15" s="76">
        <v>563.04</v>
      </c>
      <c r="DX15" s="76"/>
      <c r="DY15" s="76">
        <v>70.04</v>
      </c>
      <c r="DZ15" s="76"/>
      <c r="EA15" s="76">
        <v>493</v>
      </c>
      <c r="EB15" s="76"/>
      <c r="EC15" s="76">
        <v>60</v>
      </c>
      <c r="ED15" s="76"/>
      <c r="EE15" s="76">
        <v>60</v>
      </c>
      <c r="EF15" s="76"/>
      <c r="EG15" s="76">
        <v>60</v>
      </c>
      <c r="EH15" s="76">
        <v>1401494</v>
      </c>
      <c r="EI15" s="76">
        <v>1201494</v>
      </c>
      <c r="EJ15" s="76">
        <v>1401494</v>
      </c>
      <c r="EK15" s="76">
        <v>1201494</v>
      </c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>
        <v>1401494</v>
      </c>
      <c r="FE15" s="76">
        <v>1201494</v>
      </c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>
        <v>1401494</v>
      </c>
      <c r="GC15" s="76">
        <v>1201494</v>
      </c>
      <c r="GD15" s="76"/>
      <c r="GE15" s="76"/>
      <c r="GF15" s="76">
        <v>445057</v>
      </c>
      <c r="GG15" s="76">
        <v>458519.68</v>
      </c>
      <c r="GH15" s="125">
        <f t="shared" si="0"/>
        <v>103.02493388487318</v>
      </c>
      <c r="GI15" s="76">
        <f t="shared" si="1"/>
        <v>13462.679999999993</v>
      </c>
      <c r="GJ15" s="76"/>
      <c r="GK15" s="76"/>
      <c r="GL15" s="76">
        <v>1846551</v>
      </c>
      <c r="GM15" s="76">
        <v>1660013.68</v>
      </c>
    </row>
    <row r="16" spans="1:195" s="1" customFormat="1" ht="12.75">
      <c r="A16" s="76" t="s">
        <v>66</v>
      </c>
      <c r="B16" s="76">
        <v>1138420</v>
      </c>
      <c r="C16" s="76">
        <v>1974417.73</v>
      </c>
      <c r="D16" s="76">
        <v>1250</v>
      </c>
      <c r="E16" s="76">
        <v>1164</v>
      </c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>
        <v>1250</v>
      </c>
      <c r="S16" s="76">
        <v>1164</v>
      </c>
      <c r="T16" s="76">
        <v>1250</v>
      </c>
      <c r="U16" s="76">
        <v>1164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>
        <v>24950</v>
      </c>
      <c r="AO16" s="76">
        <v>35718.33</v>
      </c>
      <c r="AP16" s="76"/>
      <c r="AQ16" s="76"/>
      <c r="AR16" s="76"/>
      <c r="AS16" s="76"/>
      <c r="AT16" s="76"/>
      <c r="AU16" s="76"/>
      <c r="AV16" s="76"/>
      <c r="AW16" s="76"/>
      <c r="AX16" s="76">
        <v>24950</v>
      </c>
      <c r="AY16" s="76">
        <v>35718.33</v>
      </c>
      <c r="AZ16" s="76">
        <v>1112220</v>
      </c>
      <c r="BA16" s="76">
        <v>1937535.4</v>
      </c>
      <c r="BB16" s="76">
        <v>467580</v>
      </c>
      <c r="BC16" s="76">
        <v>592146.91</v>
      </c>
      <c r="BD16" s="76"/>
      <c r="BE16" s="76"/>
      <c r="BF16" s="76">
        <v>9000</v>
      </c>
      <c r="BG16" s="76">
        <v>163.17</v>
      </c>
      <c r="BH16" s="76">
        <v>4050</v>
      </c>
      <c r="BI16" s="76">
        <v>15669.1</v>
      </c>
      <c r="BJ16" s="76">
        <v>9790</v>
      </c>
      <c r="BK16" s="76">
        <v>14386.86</v>
      </c>
      <c r="BL16" s="76">
        <v>82500</v>
      </c>
      <c r="BM16" s="76">
        <v>83536.13</v>
      </c>
      <c r="BN16" s="76">
        <v>253200</v>
      </c>
      <c r="BO16" s="76">
        <v>331769.6</v>
      </c>
      <c r="BP16" s="76">
        <v>37700</v>
      </c>
      <c r="BQ16" s="76">
        <v>71141.77</v>
      </c>
      <c r="BR16" s="76">
        <v>71340</v>
      </c>
      <c r="BS16" s="76">
        <v>75480.28</v>
      </c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>
        <v>644640</v>
      </c>
      <c r="CG16" s="76">
        <v>1345388.49</v>
      </c>
      <c r="CH16" s="76">
        <v>26440</v>
      </c>
      <c r="CI16" s="76">
        <v>21177.32</v>
      </c>
      <c r="CJ16" s="76">
        <v>467200</v>
      </c>
      <c r="CK16" s="76">
        <v>1232757.13</v>
      </c>
      <c r="CL16" s="76">
        <v>151000</v>
      </c>
      <c r="CM16" s="76">
        <v>91454.04</v>
      </c>
      <c r="CN16" s="76">
        <v>10555</v>
      </c>
      <c r="CO16" s="76">
        <v>19819.35</v>
      </c>
      <c r="CP16" s="76">
        <v>275</v>
      </c>
      <c r="CQ16" s="76">
        <v>1145.75</v>
      </c>
      <c r="CR16" s="76">
        <v>275</v>
      </c>
      <c r="CS16" s="76"/>
      <c r="CT16" s="76">
        <v>275</v>
      </c>
      <c r="CU16" s="76"/>
      <c r="CV16" s="76"/>
      <c r="CW16" s="76">
        <v>1145.75</v>
      </c>
      <c r="CX16" s="76"/>
      <c r="CY16" s="76">
        <v>159.75</v>
      </c>
      <c r="CZ16" s="76"/>
      <c r="DA16" s="76">
        <v>986</v>
      </c>
      <c r="DB16" s="76"/>
      <c r="DC16" s="76"/>
      <c r="DD16" s="76"/>
      <c r="DE16" s="76"/>
      <c r="DF16" s="76">
        <v>10280</v>
      </c>
      <c r="DG16" s="76">
        <v>12920.77</v>
      </c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>
        <v>7410</v>
      </c>
      <c r="DS16" s="76">
        <v>8500</v>
      </c>
      <c r="DT16" s="76">
        <v>7410</v>
      </c>
      <c r="DU16" s="76">
        <v>8500</v>
      </c>
      <c r="DV16" s="76">
        <v>2870</v>
      </c>
      <c r="DW16" s="76">
        <v>4420.77</v>
      </c>
      <c r="DX16" s="76">
        <v>2870</v>
      </c>
      <c r="DY16" s="76">
        <v>3094.77</v>
      </c>
      <c r="DZ16" s="76"/>
      <c r="EA16" s="76">
        <v>1326</v>
      </c>
      <c r="EB16" s="76"/>
      <c r="EC16" s="76">
        <v>5752.83</v>
      </c>
      <c r="ED16" s="76"/>
      <c r="EE16" s="76">
        <v>5752.83</v>
      </c>
      <c r="EF16" s="76"/>
      <c r="EG16" s="76">
        <v>5752.83</v>
      </c>
      <c r="EH16" s="76">
        <v>203639</v>
      </c>
      <c r="EI16" s="76">
        <v>203639</v>
      </c>
      <c r="EJ16" s="76">
        <v>203639</v>
      </c>
      <c r="EK16" s="76">
        <v>203639</v>
      </c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>
        <v>203639</v>
      </c>
      <c r="FE16" s="76">
        <v>203639</v>
      </c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>
        <v>203639</v>
      </c>
      <c r="GC16" s="76">
        <v>203639</v>
      </c>
      <c r="GD16" s="76"/>
      <c r="GE16" s="76"/>
      <c r="GF16" s="76">
        <v>1148975</v>
      </c>
      <c r="GG16" s="76">
        <v>1994237.08</v>
      </c>
      <c r="GH16" s="125">
        <f t="shared" si="0"/>
        <v>173.56662068365281</v>
      </c>
      <c r="GI16" s="76">
        <f t="shared" si="1"/>
        <v>845262.0800000001</v>
      </c>
      <c r="GJ16" s="76">
        <v>173.56662068365281</v>
      </c>
      <c r="GK16" s="76">
        <v>845262.08</v>
      </c>
      <c r="GL16" s="76">
        <v>1352614</v>
      </c>
      <c r="GM16" s="76">
        <v>2197876.08</v>
      </c>
    </row>
    <row r="17" spans="1:195" s="1" customFormat="1" ht="12.75">
      <c r="A17" s="76" t="s">
        <v>67</v>
      </c>
      <c r="B17" s="76">
        <v>9188160</v>
      </c>
      <c r="C17" s="76">
        <v>11410085.56</v>
      </c>
      <c r="D17" s="76"/>
      <c r="E17" s="76">
        <v>1500</v>
      </c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>
        <v>1500</v>
      </c>
      <c r="T17" s="76"/>
      <c r="U17" s="76">
        <v>1500</v>
      </c>
      <c r="V17" s="76">
        <v>9000</v>
      </c>
      <c r="W17" s="76">
        <v>14727.74</v>
      </c>
      <c r="X17" s="76">
        <v>9000</v>
      </c>
      <c r="Y17" s="76">
        <v>14717.74</v>
      </c>
      <c r="Z17" s="76">
        <v>9000</v>
      </c>
      <c r="AA17" s="76">
        <v>14717.74</v>
      </c>
      <c r="AB17" s="76"/>
      <c r="AC17" s="76">
        <v>10</v>
      </c>
      <c r="AD17" s="76"/>
      <c r="AE17" s="76">
        <v>10</v>
      </c>
      <c r="AF17" s="76"/>
      <c r="AG17" s="76"/>
      <c r="AH17" s="76"/>
      <c r="AI17" s="76"/>
      <c r="AJ17" s="76"/>
      <c r="AK17" s="76"/>
      <c r="AL17" s="76"/>
      <c r="AM17" s="76"/>
      <c r="AN17" s="76">
        <v>3041700</v>
      </c>
      <c r="AO17" s="76">
        <v>3390518.66</v>
      </c>
      <c r="AP17" s="76">
        <v>464700</v>
      </c>
      <c r="AQ17" s="76">
        <v>498853.3</v>
      </c>
      <c r="AR17" s="76">
        <v>464700</v>
      </c>
      <c r="AS17" s="76">
        <v>498853.3</v>
      </c>
      <c r="AT17" s="76">
        <v>1772000</v>
      </c>
      <c r="AU17" s="76">
        <v>1861768.88</v>
      </c>
      <c r="AV17" s="76">
        <v>1772000</v>
      </c>
      <c r="AW17" s="76">
        <v>1861768.88</v>
      </c>
      <c r="AX17" s="76">
        <v>805000</v>
      </c>
      <c r="AY17" s="76">
        <v>1029896.48</v>
      </c>
      <c r="AZ17" s="76">
        <v>6137460</v>
      </c>
      <c r="BA17" s="76">
        <v>8003339.16</v>
      </c>
      <c r="BB17" s="76">
        <v>2638400</v>
      </c>
      <c r="BC17" s="76">
        <v>3191232.2</v>
      </c>
      <c r="BD17" s="76"/>
      <c r="BE17" s="76">
        <v>716.17</v>
      </c>
      <c r="BF17" s="76">
        <v>7800</v>
      </c>
      <c r="BG17" s="76">
        <v>5926.78</v>
      </c>
      <c r="BH17" s="76">
        <v>8000</v>
      </c>
      <c r="BI17" s="76">
        <v>52887.23</v>
      </c>
      <c r="BJ17" s="76">
        <v>660000</v>
      </c>
      <c r="BK17" s="76">
        <v>971547.75</v>
      </c>
      <c r="BL17" s="76">
        <v>601000</v>
      </c>
      <c r="BM17" s="76">
        <v>659032.59</v>
      </c>
      <c r="BN17" s="76">
        <v>1111000</v>
      </c>
      <c r="BO17" s="76">
        <v>1119507.22</v>
      </c>
      <c r="BP17" s="76">
        <v>75000</v>
      </c>
      <c r="BQ17" s="76">
        <v>173407.21</v>
      </c>
      <c r="BR17" s="76">
        <v>124000</v>
      </c>
      <c r="BS17" s="76">
        <v>140334.2</v>
      </c>
      <c r="BT17" s="76">
        <v>38600</v>
      </c>
      <c r="BU17" s="76">
        <v>49123.05</v>
      </c>
      <c r="BV17" s="76">
        <v>13000</v>
      </c>
      <c r="BW17" s="76">
        <v>18750</v>
      </c>
      <c r="BX17" s="76">
        <v>1300</v>
      </c>
      <c r="BY17" s="76">
        <v>945.96</v>
      </c>
      <c r="BZ17" s="76">
        <v>1300</v>
      </c>
      <c r="CA17" s="76">
        <v>945.96</v>
      </c>
      <c r="CB17" s="76"/>
      <c r="CC17" s="76"/>
      <c r="CD17" s="76"/>
      <c r="CE17" s="76"/>
      <c r="CF17" s="76">
        <v>3497760</v>
      </c>
      <c r="CG17" s="76">
        <v>4811161</v>
      </c>
      <c r="CH17" s="76">
        <v>500000</v>
      </c>
      <c r="CI17" s="76">
        <v>379276.96</v>
      </c>
      <c r="CJ17" s="76">
        <v>2986700</v>
      </c>
      <c r="CK17" s="76">
        <v>4430185.69</v>
      </c>
      <c r="CL17" s="76">
        <v>11060</v>
      </c>
      <c r="CM17" s="76">
        <v>1698.35</v>
      </c>
      <c r="CN17" s="76">
        <v>274398</v>
      </c>
      <c r="CO17" s="76">
        <v>250715.23</v>
      </c>
      <c r="CP17" s="76">
        <v>498</v>
      </c>
      <c r="CQ17" s="76">
        <v>34786.75</v>
      </c>
      <c r="CR17" s="76"/>
      <c r="CS17" s="76"/>
      <c r="CT17" s="76"/>
      <c r="CU17" s="76"/>
      <c r="CV17" s="76">
        <v>498</v>
      </c>
      <c r="CW17" s="76">
        <v>34786.75</v>
      </c>
      <c r="CX17" s="76"/>
      <c r="CY17" s="76">
        <v>31046.75</v>
      </c>
      <c r="CZ17" s="76">
        <v>498</v>
      </c>
      <c r="DA17" s="76">
        <v>3740</v>
      </c>
      <c r="DB17" s="76"/>
      <c r="DC17" s="76"/>
      <c r="DD17" s="76"/>
      <c r="DE17" s="76"/>
      <c r="DF17" s="76">
        <v>273900</v>
      </c>
      <c r="DG17" s="76">
        <v>212824.61</v>
      </c>
      <c r="DH17" s="76">
        <v>129000</v>
      </c>
      <c r="DI17" s="76">
        <v>42280</v>
      </c>
      <c r="DJ17" s="76"/>
      <c r="DK17" s="76"/>
      <c r="DL17" s="76">
        <v>0</v>
      </c>
      <c r="DM17" s="76"/>
      <c r="DN17" s="76">
        <v>129000</v>
      </c>
      <c r="DO17" s="76">
        <v>42280</v>
      </c>
      <c r="DP17" s="76"/>
      <c r="DQ17" s="76"/>
      <c r="DR17" s="76">
        <v>134000</v>
      </c>
      <c r="DS17" s="76">
        <v>158171.25</v>
      </c>
      <c r="DT17" s="76">
        <v>134000</v>
      </c>
      <c r="DU17" s="76">
        <v>158171.25</v>
      </c>
      <c r="DV17" s="76">
        <v>10900</v>
      </c>
      <c r="DW17" s="76">
        <v>12373.36</v>
      </c>
      <c r="DX17" s="76">
        <v>1500</v>
      </c>
      <c r="DY17" s="76">
        <v>757.36</v>
      </c>
      <c r="DZ17" s="76">
        <v>9400</v>
      </c>
      <c r="EA17" s="76">
        <v>11616</v>
      </c>
      <c r="EB17" s="76"/>
      <c r="EC17" s="76">
        <v>3103.87</v>
      </c>
      <c r="ED17" s="76"/>
      <c r="EE17" s="76">
        <v>3103.87</v>
      </c>
      <c r="EF17" s="76"/>
      <c r="EG17" s="76">
        <v>3103.87</v>
      </c>
      <c r="EH17" s="76">
        <v>6038537</v>
      </c>
      <c r="EI17" s="76">
        <v>6038537</v>
      </c>
      <c r="EJ17" s="76">
        <v>6038537</v>
      </c>
      <c r="EK17" s="76">
        <v>6038537</v>
      </c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>
        <v>6038537</v>
      </c>
      <c r="FE17" s="76">
        <v>6038537</v>
      </c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>
        <v>6038537</v>
      </c>
      <c r="GC17" s="76">
        <v>6038537</v>
      </c>
      <c r="GD17" s="76"/>
      <c r="GE17" s="76"/>
      <c r="GF17" s="76">
        <v>9462558</v>
      </c>
      <c r="GG17" s="76">
        <v>11660800.790000001</v>
      </c>
      <c r="GH17" s="125">
        <f t="shared" si="0"/>
        <v>123.2309571048336</v>
      </c>
      <c r="GI17" s="76">
        <f t="shared" si="1"/>
        <v>2198242.790000001</v>
      </c>
      <c r="GJ17" s="76">
        <v>123.2309571048336</v>
      </c>
      <c r="GK17" s="76">
        <v>2198242.79</v>
      </c>
      <c r="GL17" s="76">
        <v>15501095</v>
      </c>
      <c r="GM17" s="76">
        <v>17699337.79</v>
      </c>
    </row>
    <row r="18" spans="1:195" s="1" customFormat="1" ht="12.75">
      <c r="A18" s="76" t="s">
        <v>68</v>
      </c>
      <c r="B18" s="76">
        <v>520730</v>
      </c>
      <c r="C18" s="76">
        <v>511421.1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>
        <v>400</v>
      </c>
      <c r="W18" s="76">
        <v>20.72</v>
      </c>
      <c r="X18" s="76">
        <v>400</v>
      </c>
      <c r="Y18" s="76">
        <v>20.72</v>
      </c>
      <c r="Z18" s="76">
        <v>400</v>
      </c>
      <c r="AA18" s="76">
        <v>20.72</v>
      </c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>
        <v>8388</v>
      </c>
      <c r="AO18" s="76">
        <v>11178</v>
      </c>
      <c r="AP18" s="76"/>
      <c r="AQ18" s="76"/>
      <c r="AR18" s="76"/>
      <c r="AS18" s="76"/>
      <c r="AT18" s="76"/>
      <c r="AU18" s="76"/>
      <c r="AV18" s="76"/>
      <c r="AW18" s="76"/>
      <c r="AX18" s="76">
        <v>8388</v>
      </c>
      <c r="AY18" s="76">
        <v>11178</v>
      </c>
      <c r="AZ18" s="76">
        <v>511942</v>
      </c>
      <c r="BA18" s="76">
        <v>500222.38</v>
      </c>
      <c r="BB18" s="76">
        <v>94196</v>
      </c>
      <c r="BC18" s="76">
        <v>107332.62</v>
      </c>
      <c r="BD18" s="76"/>
      <c r="BE18" s="76"/>
      <c r="BF18" s="76">
        <v>0</v>
      </c>
      <c r="BG18" s="76">
        <v>1809.99</v>
      </c>
      <c r="BH18" s="76">
        <v>4650</v>
      </c>
      <c r="BI18" s="76">
        <v>710.91</v>
      </c>
      <c r="BJ18" s="76">
        <v>3200</v>
      </c>
      <c r="BK18" s="76">
        <v>9342.24</v>
      </c>
      <c r="BL18" s="76">
        <v>20130</v>
      </c>
      <c r="BM18" s="76">
        <v>22988.18</v>
      </c>
      <c r="BN18" s="76">
        <v>11280</v>
      </c>
      <c r="BO18" s="76">
        <v>12684.84</v>
      </c>
      <c r="BP18" s="76">
        <v>41270</v>
      </c>
      <c r="BQ18" s="76">
        <v>47789.56</v>
      </c>
      <c r="BR18" s="76">
        <v>13666</v>
      </c>
      <c r="BS18" s="76">
        <v>12006.9</v>
      </c>
      <c r="BT18" s="76"/>
      <c r="BU18" s="76"/>
      <c r="BV18" s="76"/>
      <c r="BW18" s="76"/>
      <c r="BX18" s="76"/>
      <c r="BY18" s="76"/>
      <c r="BZ18" s="76"/>
      <c r="CA18" s="76"/>
      <c r="CB18" s="76"/>
      <c r="CC18" s="76">
        <v>-366</v>
      </c>
      <c r="CD18" s="76"/>
      <c r="CE18" s="76">
        <v>-366</v>
      </c>
      <c r="CF18" s="76">
        <v>417746</v>
      </c>
      <c r="CG18" s="76">
        <v>393255.76</v>
      </c>
      <c r="CH18" s="76"/>
      <c r="CI18" s="76">
        <v>8960.69</v>
      </c>
      <c r="CJ18" s="76">
        <v>417746</v>
      </c>
      <c r="CK18" s="76">
        <v>381522.46</v>
      </c>
      <c r="CL18" s="76"/>
      <c r="CM18" s="76">
        <v>2772.61</v>
      </c>
      <c r="CN18" s="76">
        <v>16600</v>
      </c>
      <c r="CO18" s="76">
        <v>17319.27</v>
      </c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>
        <v>16600</v>
      </c>
      <c r="DG18" s="76">
        <v>17319.27</v>
      </c>
      <c r="DH18" s="76"/>
      <c r="DI18" s="76">
        <v>535.44</v>
      </c>
      <c r="DJ18" s="76"/>
      <c r="DK18" s="76"/>
      <c r="DL18" s="76"/>
      <c r="DM18" s="76">
        <v>535.44</v>
      </c>
      <c r="DN18" s="76"/>
      <c r="DO18" s="76"/>
      <c r="DP18" s="76"/>
      <c r="DQ18" s="76"/>
      <c r="DR18" s="76">
        <v>16600</v>
      </c>
      <c r="DS18" s="76">
        <v>15810.24</v>
      </c>
      <c r="DT18" s="76">
        <v>16600</v>
      </c>
      <c r="DU18" s="76">
        <v>15810.24</v>
      </c>
      <c r="DV18" s="76"/>
      <c r="DW18" s="76">
        <v>973.59</v>
      </c>
      <c r="DX18" s="76"/>
      <c r="DY18" s="76">
        <v>242.59</v>
      </c>
      <c r="DZ18" s="76"/>
      <c r="EA18" s="76">
        <v>731</v>
      </c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>
        <v>537330</v>
      </c>
      <c r="GG18" s="76">
        <v>528740.37</v>
      </c>
      <c r="GH18" s="125">
        <f t="shared" si="0"/>
        <v>98.40142370610239</v>
      </c>
      <c r="GI18" s="76"/>
      <c r="GJ18" s="76"/>
      <c r="GK18" s="76"/>
      <c r="GL18" s="76">
        <v>537330</v>
      </c>
      <c r="GM18" s="76">
        <v>528740.37</v>
      </c>
    </row>
    <row r="19" spans="1:195" s="1" customFormat="1" ht="12.75">
      <c r="A19" s="76" t="s">
        <v>69</v>
      </c>
      <c r="B19" s="76">
        <v>720219</v>
      </c>
      <c r="C19" s="76">
        <v>914496.87</v>
      </c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>
        <v>12500</v>
      </c>
      <c r="W19" s="76">
        <v>20457.02</v>
      </c>
      <c r="X19" s="76">
        <v>12500</v>
      </c>
      <c r="Y19" s="76">
        <v>20457.02</v>
      </c>
      <c r="Z19" s="76">
        <v>12500</v>
      </c>
      <c r="AA19" s="76">
        <v>20457.02</v>
      </c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>
        <v>192720</v>
      </c>
      <c r="AO19" s="76">
        <v>207975.5</v>
      </c>
      <c r="AP19" s="76">
        <v>39000</v>
      </c>
      <c r="AQ19" s="76">
        <v>41603.87</v>
      </c>
      <c r="AR19" s="76">
        <v>39000</v>
      </c>
      <c r="AS19" s="76">
        <v>41603.87</v>
      </c>
      <c r="AT19" s="76">
        <v>140500</v>
      </c>
      <c r="AU19" s="76">
        <v>155269.68</v>
      </c>
      <c r="AV19" s="76">
        <v>140500</v>
      </c>
      <c r="AW19" s="76">
        <v>155269.68</v>
      </c>
      <c r="AX19" s="76">
        <v>13220</v>
      </c>
      <c r="AY19" s="76">
        <v>11101.95</v>
      </c>
      <c r="AZ19" s="76">
        <v>514999</v>
      </c>
      <c r="BA19" s="76">
        <v>686064.35</v>
      </c>
      <c r="BB19" s="76">
        <v>179277</v>
      </c>
      <c r="BC19" s="76">
        <v>329440.56</v>
      </c>
      <c r="BD19" s="76"/>
      <c r="BE19" s="76"/>
      <c r="BF19" s="76">
        <v>0</v>
      </c>
      <c r="BG19" s="76"/>
      <c r="BH19" s="76">
        <v>17425</v>
      </c>
      <c r="BI19" s="76">
        <v>17425.41</v>
      </c>
      <c r="BJ19" s="76">
        <v>25500</v>
      </c>
      <c r="BK19" s="76">
        <v>29186.18</v>
      </c>
      <c r="BL19" s="76">
        <v>92952</v>
      </c>
      <c r="BM19" s="76">
        <v>241647.48</v>
      </c>
      <c r="BN19" s="76">
        <v>3600</v>
      </c>
      <c r="BO19" s="76">
        <v>4251.06</v>
      </c>
      <c r="BP19" s="76">
        <v>22900</v>
      </c>
      <c r="BQ19" s="76">
        <v>18364.28</v>
      </c>
      <c r="BR19" s="76">
        <v>16900</v>
      </c>
      <c r="BS19" s="76">
        <v>18566.15</v>
      </c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>
        <v>335722</v>
      </c>
      <c r="CG19" s="76">
        <v>356623.79</v>
      </c>
      <c r="CH19" s="76">
        <v>89722</v>
      </c>
      <c r="CI19" s="76">
        <v>124170</v>
      </c>
      <c r="CJ19" s="76">
        <v>196000</v>
      </c>
      <c r="CK19" s="76">
        <v>197859.36</v>
      </c>
      <c r="CL19" s="76">
        <v>50000</v>
      </c>
      <c r="CM19" s="76">
        <v>34594.43</v>
      </c>
      <c r="CN19" s="76">
        <v>48952</v>
      </c>
      <c r="CO19" s="76">
        <v>58305.52</v>
      </c>
      <c r="CP19" s="76">
        <v>400</v>
      </c>
      <c r="CQ19" s="76">
        <v>731</v>
      </c>
      <c r="CR19" s="76"/>
      <c r="CS19" s="76"/>
      <c r="CT19" s="76"/>
      <c r="CU19" s="76"/>
      <c r="CV19" s="76">
        <v>400</v>
      </c>
      <c r="CW19" s="76">
        <v>731</v>
      </c>
      <c r="CX19" s="76"/>
      <c r="CY19" s="76"/>
      <c r="CZ19" s="76">
        <v>400</v>
      </c>
      <c r="DA19" s="76">
        <v>731</v>
      </c>
      <c r="DB19" s="76"/>
      <c r="DC19" s="76"/>
      <c r="DD19" s="76"/>
      <c r="DE19" s="76"/>
      <c r="DF19" s="76">
        <v>48552</v>
      </c>
      <c r="DG19" s="76">
        <v>57574.52</v>
      </c>
      <c r="DH19" s="76">
        <v>48552</v>
      </c>
      <c r="DI19" s="76">
        <v>57124.87</v>
      </c>
      <c r="DJ19" s="76"/>
      <c r="DK19" s="76"/>
      <c r="DL19" s="76">
        <v>2180</v>
      </c>
      <c r="DM19" s="76">
        <v>674.87</v>
      </c>
      <c r="DN19" s="76">
        <v>46372</v>
      </c>
      <c r="DO19" s="76">
        <v>56450</v>
      </c>
      <c r="DP19" s="76"/>
      <c r="DQ19" s="76"/>
      <c r="DR19" s="76"/>
      <c r="DS19" s="76"/>
      <c r="DT19" s="76"/>
      <c r="DU19" s="76"/>
      <c r="DV19" s="76"/>
      <c r="DW19" s="76">
        <v>449.65</v>
      </c>
      <c r="DX19" s="76"/>
      <c r="DY19" s="76">
        <v>41.65</v>
      </c>
      <c r="DZ19" s="76"/>
      <c r="EA19" s="76">
        <v>408</v>
      </c>
      <c r="EB19" s="76"/>
      <c r="EC19" s="76"/>
      <c r="ED19" s="76"/>
      <c r="EE19" s="76"/>
      <c r="EF19" s="76"/>
      <c r="EG19" s="76"/>
      <c r="EH19" s="76">
        <v>2251896</v>
      </c>
      <c r="EI19" s="76">
        <v>2064896</v>
      </c>
      <c r="EJ19" s="76">
        <v>2251896</v>
      </c>
      <c r="EK19" s="76">
        <v>2064896</v>
      </c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>
        <v>2251896</v>
      </c>
      <c r="FE19" s="76">
        <v>2064896</v>
      </c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>
        <v>2251896</v>
      </c>
      <c r="GC19" s="76">
        <v>2064896</v>
      </c>
      <c r="GD19" s="76"/>
      <c r="GE19" s="76"/>
      <c r="GF19" s="76">
        <v>769171</v>
      </c>
      <c r="GG19" s="76">
        <v>972802.39</v>
      </c>
      <c r="GH19" s="125">
        <f t="shared" si="0"/>
        <v>126.47413774050244</v>
      </c>
      <c r="GI19" s="76">
        <f t="shared" si="1"/>
        <v>203631.39</v>
      </c>
      <c r="GJ19" s="76">
        <v>126.47413774050244</v>
      </c>
      <c r="GK19" s="76">
        <v>203631.39</v>
      </c>
      <c r="GL19" s="76">
        <v>3021067</v>
      </c>
      <c r="GM19" s="76">
        <v>3037698.39</v>
      </c>
    </row>
    <row r="20" spans="1:195" s="1" customFormat="1" ht="12.75">
      <c r="A20" s="76" t="s">
        <v>70</v>
      </c>
      <c r="B20" s="76">
        <v>153480</v>
      </c>
      <c r="C20" s="76">
        <v>259231.24</v>
      </c>
      <c r="D20" s="76">
        <v>250</v>
      </c>
      <c r="E20" s="76">
        <v>7984.66</v>
      </c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>
        <v>250</v>
      </c>
      <c r="S20" s="76">
        <v>7984.66</v>
      </c>
      <c r="T20" s="76">
        <v>250</v>
      </c>
      <c r="U20" s="76">
        <v>7984.66</v>
      </c>
      <c r="V20" s="76"/>
      <c r="W20" s="76">
        <v>34304.61</v>
      </c>
      <c r="X20" s="76"/>
      <c r="Y20" s="76"/>
      <c r="Z20" s="76"/>
      <c r="AA20" s="76"/>
      <c r="AB20" s="76"/>
      <c r="AC20" s="76"/>
      <c r="AD20" s="76"/>
      <c r="AE20" s="76"/>
      <c r="AF20" s="76"/>
      <c r="AG20" s="76">
        <v>34304.61</v>
      </c>
      <c r="AH20" s="76"/>
      <c r="AI20" s="76"/>
      <c r="AJ20" s="76"/>
      <c r="AK20" s="76">
        <v>33943.54</v>
      </c>
      <c r="AL20" s="76"/>
      <c r="AM20" s="76">
        <v>361.07</v>
      </c>
      <c r="AN20" s="76">
        <v>3580</v>
      </c>
      <c r="AO20" s="76">
        <v>4339</v>
      </c>
      <c r="AP20" s="76"/>
      <c r="AQ20" s="76"/>
      <c r="AR20" s="76"/>
      <c r="AS20" s="76"/>
      <c r="AT20" s="76"/>
      <c r="AU20" s="76"/>
      <c r="AV20" s="76"/>
      <c r="AW20" s="76"/>
      <c r="AX20" s="76">
        <v>3580</v>
      </c>
      <c r="AY20" s="76">
        <v>4339</v>
      </c>
      <c r="AZ20" s="76">
        <v>149650</v>
      </c>
      <c r="BA20" s="76">
        <v>212602.97</v>
      </c>
      <c r="BB20" s="76">
        <v>107250</v>
      </c>
      <c r="BC20" s="76">
        <v>114121.52</v>
      </c>
      <c r="BD20" s="76"/>
      <c r="BE20" s="76"/>
      <c r="BF20" s="76">
        <v>0</v>
      </c>
      <c r="BG20" s="76"/>
      <c r="BH20" s="76"/>
      <c r="BI20" s="76"/>
      <c r="BJ20" s="76">
        <v>2700</v>
      </c>
      <c r="BK20" s="76">
        <v>7689.18</v>
      </c>
      <c r="BL20" s="76">
        <v>12050</v>
      </c>
      <c r="BM20" s="76">
        <v>10465.94</v>
      </c>
      <c r="BN20" s="76">
        <v>48000</v>
      </c>
      <c r="BO20" s="76">
        <v>54501.61</v>
      </c>
      <c r="BP20" s="76">
        <v>21500</v>
      </c>
      <c r="BQ20" s="76">
        <v>16686.29</v>
      </c>
      <c r="BR20" s="76">
        <v>23000</v>
      </c>
      <c r="BS20" s="76">
        <v>24778.5</v>
      </c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>
        <v>42400</v>
      </c>
      <c r="CG20" s="76">
        <v>98481.45</v>
      </c>
      <c r="CH20" s="76"/>
      <c r="CI20" s="76">
        <v>2635</v>
      </c>
      <c r="CJ20" s="76">
        <v>29200</v>
      </c>
      <c r="CK20" s="76">
        <v>41740.8</v>
      </c>
      <c r="CL20" s="76">
        <v>13200</v>
      </c>
      <c r="CM20" s="76">
        <v>54105.65</v>
      </c>
      <c r="CN20" s="76">
        <v>58712</v>
      </c>
      <c r="CO20" s="76">
        <v>11644.01</v>
      </c>
      <c r="CP20" s="76">
        <v>2000</v>
      </c>
      <c r="CQ20" s="76">
        <v>1847.6</v>
      </c>
      <c r="CR20" s="76">
        <v>2000</v>
      </c>
      <c r="CS20" s="76">
        <v>1796.6</v>
      </c>
      <c r="CT20" s="76">
        <v>2000</v>
      </c>
      <c r="CU20" s="76">
        <v>1796.6</v>
      </c>
      <c r="CV20" s="76"/>
      <c r="CW20" s="76">
        <v>51</v>
      </c>
      <c r="CX20" s="76"/>
      <c r="CY20" s="76"/>
      <c r="CZ20" s="76"/>
      <c r="DA20" s="76">
        <v>51</v>
      </c>
      <c r="DB20" s="76"/>
      <c r="DC20" s="76"/>
      <c r="DD20" s="76"/>
      <c r="DE20" s="76"/>
      <c r="DF20" s="76">
        <v>56712</v>
      </c>
      <c r="DG20" s="76">
        <v>9796.41</v>
      </c>
      <c r="DH20" s="76">
        <v>50000</v>
      </c>
      <c r="DI20" s="76">
        <v>3003.38</v>
      </c>
      <c r="DJ20" s="76"/>
      <c r="DK20" s="76"/>
      <c r="DL20" s="76">
        <v>50000</v>
      </c>
      <c r="DM20" s="76">
        <v>3003.38</v>
      </c>
      <c r="DN20" s="76"/>
      <c r="DO20" s="76"/>
      <c r="DP20" s="76"/>
      <c r="DQ20" s="76"/>
      <c r="DR20" s="76">
        <v>6662</v>
      </c>
      <c r="DS20" s="76">
        <v>6690.35</v>
      </c>
      <c r="DT20" s="76">
        <v>6662</v>
      </c>
      <c r="DU20" s="76">
        <v>6690.35</v>
      </c>
      <c r="DV20" s="76">
        <v>50</v>
      </c>
      <c r="DW20" s="76">
        <v>102.68</v>
      </c>
      <c r="DX20" s="76">
        <v>50</v>
      </c>
      <c r="DY20" s="76">
        <v>34.68</v>
      </c>
      <c r="DZ20" s="76"/>
      <c r="EA20" s="76">
        <v>68</v>
      </c>
      <c r="EB20" s="76">
        <v>0</v>
      </c>
      <c r="EC20" s="76"/>
      <c r="ED20" s="76">
        <v>0</v>
      </c>
      <c r="EE20" s="76"/>
      <c r="EF20" s="76">
        <v>0</v>
      </c>
      <c r="EG20" s="76"/>
      <c r="EH20" s="76">
        <v>347350</v>
      </c>
      <c r="EI20" s="76">
        <v>347350</v>
      </c>
      <c r="EJ20" s="76">
        <v>347350</v>
      </c>
      <c r="EK20" s="76">
        <v>347350</v>
      </c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>
        <v>347350</v>
      </c>
      <c r="FE20" s="76">
        <v>347350</v>
      </c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>
        <v>347350</v>
      </c>
      <c r="GC20" s="76">
        <v>347350</v>
      </c>
      <c r="GD20" s="76"/>
      <c r="GE20" s="76"/>
      <c r="GF20" s="76">
        <v>212192</v>
      </c>
      <c r="GG20" s="76">
        <v>270875.25</v>
      </c>
      <c r="GH20" s="125">
        <f t="shared" si="0"/>
        <v>127.6557316015684</v>
      </c>
      <c r="GI20" s="76">
        <f t="shared" si="1"/>
        <v>58683.25</v>
      </c>
      <c r="GJ20" s="76">
        <v>127.6557316015684</v>
      </c>
      <c r="GK20" s="76">
        <v>58683.25</v>
      </c>
      <c r="GL20" s="76">
        <v>559542</v>
      </c>
      <c r="GM20" s="76">
        <v>618225.25</v>
      </c>
    </row>
    <row r="21" spans="1:195" s="1" customFormat="1" ht="12.75">
      <c r="A21" s="76" t="s">
        <v>71</v>
      </c>
      <c r="B21" s="76">
        <v>816578</v>
      </c>
      <c r="C21" s="76">
        <v>887136.54</v>
      </c>
      <c r="D21" s="76">
        <v>5000</v>
      </c>
      <c r="E21" s="76">
        <v>41528.3</v>
      </c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>
        <v>5000</v>
      </c>
      <c r="S21" s="76">
        <v>41528.3</v>
      </c>
      <c r="T21" s="76">
        <v>5000</v>
      </c>
      <c r="U21" s="76">
        <v>41528.3</v>
      </c>
      <c r="V21" s="76">
        <v>52748</v>
      </c>
      <c r="W21" s="76">
        <v>67886.83</v>
      </c>
      <c r="X21" s="76">
        <v>52748</v>
      </c>
      <c r="Y21" s="76">
        <v>67886.83</v>
      </c>
      <c r="Z21" s="76">
        <v>52748</v>
      </c>
      <c r="AA21" s="76">
        <v>67886.83</v>
      </c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>
        <v>7300</v>
      </c>
      <c r="AO21" s="76">
        <v>8041.29</v>
      </c>
      <c r="AP21" s="76"/>
      <c r="AQ21" s="76"/>
      <c r="AR21" s="76"/>
      <c r="AS21" s="76"/>
      <c r="AT21" s="76"/>
      <c r="AU21" s="76"/>
      <c r="AV21" s="76"/>
      <c r="AW21" s="76"/>
      <c r="AX21" s="76">
        <v>7300</v>
      </c>
      <c r="AY21" s="76">
        <v>8041.29</v>
      </c>
      <c r="AZ21" s="76">
        <v>751530</v>
      </c>
      <c r="BA21" s="76">
        <v>769680.12</v>
      </c>
      <c r="BB21" s="76">
        <v>502960</v>
      </c>
      <c r="BC21" s="76">
        <v>356052.59</v>
      </c>
      <c r="BD21" s="76">
        <v>1000</v>
      </c>
      <c r="BE21" s="76"/>
      <c r="BF21" s="76">
        <v>11485</v>
      </c>
      <c r="BG21" s="76">
        <v>872.78</v>
      </c>
      <c r="BH21" s="76">
        <v>600</v>
      </c>
      <c r="BI21" s="76">
        <v>1222.4</v>
      </c>
      <c r="BJ21" s="76">
        <v>32075</v>
      </c>
      <c r="BK21" s="76">
        <v>27302.08</v>
      </c>
      <c r="BL21" s="76">
        <v>53900</v>
      </c>
      <c r="BM21" s="76">
        <v>50400.85</v>
      </c>
      <c r="BN21" s="76">
        <v>179100</v>
      </c>
      <c r="BO21" s="76">
        <v>166508.25</v>
      </c>
      <c r="BP21" s="76">
        <v>120800</v>
      </c>
      <c r="BQ21" s="76">
        <v>86754.03</v>
      </c>
      <c r="BR21" s="76">
        <v>104000</v>
      </c>
      <c r="BS21" s="76">
        <v>10492.2</v>
      </c>
      <c r="BT21" s="76"/>
      <c r="BU21" s="76"/>
      <c r="BV21" s="76"/>
      <c r="BW21" s="76">
        <v>12500</v>
      </c>
      <c r="BX21" s="76"/>
      <c r="BY21" s="76"/>
      <c r="BZ21" s="76"/>
      <c r="CA21" s="76"/>
      <c r="CB21" s="76"/>
      <c r="CC21" s="76"/>
      <c r="CD21" s="76"/>
      <c r="CE21" s="76"/>
      <c r="CF21" s="76">
        <v>248570</v>
      </c>
      <c r="CG21" s="76">
        <v>413627.53</v>
      </c>
      <c r="CH21" s="76"/>
      <c r="CI21" s="76"/>
      <c r="CJ21" s="76">
        <v>148570</v>
      </c>
      <c r="CK21" s="76">
        <v>239223.27</v>
      </c>
      <c r="CL21" s="76">
        <v>100000</v>
      </c>
      <c r="CM21" s="76">
        <v>174404.26</v>
      </c>
      <c r="CN21" s="76"/>
      <c r="CO21" s="76">
        <v>397.6</v>
      </c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>
        <v>397.6</v>
      </c>
      <c r="DH21" s="76"/>
      <c r="DI21" s="76">
        <v>390.46</v>
      </c>
      <c r="DJ21" s="76"/>
      <c r="DK21" s="76"/>
      <c r="DL21" s="76"/>
      <c r="DM21" s="76">
        <v>390.46</v>
      </c>
      <c r="DN21" s="76"/>
      <c r="DO21" s="76"/>
      <c r="DP21" s="76"/>
      <c r="DQ21" s="76"/>
      <c r="DR21" s="76"/>
      <c r="DS21" s="76"/>
      <c r="DT21" s="76"/>
      <c r="DU21" s="76"/>
      <c r="DV21" s="76"/>
      <c r="DW21" s="76">
        <v>7.14</v>
      </c>
      <c r="DX21" s="76"/>
      <c r="DY21" s="76">
        <v>7.14</v>
      </c>
      <c r="DZ21" s="76"/>
      <c r="EA21" s="76"/>
      <c r="EB21" s="76"/>
      <c r="EC21" s="76"/>
      <c r="ED21" s="76"/>
      <c r="EE21" s="76"/>
      <c r="EF21" s="76"/>
      <c r="EG21" s="76"/>
      <c r="EH21" s="76">
        <v>765025</v>
      </c>
      <c r="EI21" s="76">
        <v>765025</v>
      </c>
      <c r="EJ21" s="76">
        <v>765025</v>
      </c>
      <c r="EK21" s="76">
        <v>765025</v>
      </c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>
        <v>765025</v>
      </c>
      <c r="FE21" s="76">
        <v>765025</v>
      </c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>
        <v>204867</v>
      </c>
      <c r="GC21" s="76">
        <v>204867</v>
      </c>
      <c r="GD21" s="76">
        <v>560158</v>
      </c>
      <c r="GE21" s="76">
        <v>560158</v>
      </c>
      <c r="GF21" s="76">
        <v>816578</v>
      </c>
      <c r="GG21" s="76">
        <v>887534.14</v>
      </c>
      <c r="GH21" s="125">
        <f t="shared" si="0"/>
        <v>108.68945036481512</v>
      </c>
      <c r="GI21" s="76">
        <f t="shared" si="1"/>
        <v>70956.14000000001</v>
      </c>
      <c r="GJ21" s="76">
        <v>108.68945036481512</v>
      </c>
      <c r="GK21" s="76">
        <v>70956.14</v>
      </c>
      <c r="GL21" s="76">
        <v>1581603</v>
      </c>
      <c r="GM21" s="76">
        <v>1652559.14</v>
      </c>
    </row>
    <row r="22" spans="1:195" s="1" customFormat="1" ht="12.75">
      <c r="A22" s="76" t="s">
        <v>72</v>
      </c>
      <c r="B22" s="76">
        <v>1183372</v>
      </c>
      <c r="C22" s="76">
        <v>1426245.88</v>
      </c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>
        <v>48000</v>
      </c>
      <c r="W22" s="76">
        <v>55817.87</v>
      </c>
      <c r="X22" s="76">
        <v>48000</v>
      </c>
      <c r="Y22" s="76">
        <v>55817.87</v>
      </c>
      <c r="Z22" s="76">
        <v>48000</v>
      </c>
      <c r="AA22" s="76">
        <v>55817.87</v>
      </c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>
        <v>71052</v>
      </c>
      <c r="AO22" s="76">
        <v>94628.34</v>
      </c>
      <c r="AP22" s="76">
        <v>6780</v>
      </c>
      <c r="AQ22" s="76">
        <v>8089.21</v>
      </c>
      <c r="AR22" s="76">
        <v>6780</v>
      </c>
      <c r="AS22" s="76">
        <v>8089.21</v>
      </c>
      <c r="AT22" s="76">
        <v>28002</v>
      </c>
      <c r="AU22" s="76">
        <v>30189.73</v>
      </c>
      <c r="AV22" s="76">
        <v>28002</v>
      </c>
      <c r="AW22" s="76">
        <v>30189.73</v>
      </c>
      <c r="AX22" s="76">
        <v>36270</v>
      </c>
      <c r="AY22" s="76">
        <v>56349.4</v>
      </c>
      <c r="AZ22" s="76">
        <v>1064320</v>
      </c>
      <c r="BA22" s="76">
        <v>1275799.67</v>
      </c>
      <c r="BB22" s="76">
        <v>404416</v>
      </c>
      <c r="BC22" s="76">
        <v>479166.93</v>
      </c>
      <c r="BD22" s="76">
        <v>800</v>
      </c>
      <c r="BE22" s="76">
        <v>912.11</v>
      </c>
      <c r="BF22" s="76">
        <v>32208</v>
      </c>
      <c r="BG22" s="76">
        <v>14462.56</v>
      </c>
      <c r="BH22" s="76">
        <v>3108</v>
      </c>
      <c r="BI22" s="76">
        <v>78299.73</v>
      </c>
      <c r="BJ22" s="76">
        <v>10842</v>
      </c>
      <c r="BK22" s="76">
        <v>9415.29</v>
      </c>
      <c r="BL22" s="76">
        <v>136462</v>
      </c>
      <c r="BM22" s="76">
        <v>134126.22</v>
      </c>
      <c r="BN22" s="76">
        <v>86496</v>
      </c>
      <c r="BO22" s="76">
        <v>87029.59</v>
      </c>
      <c r="BP22" s="76">
        <v>39500</v>
      </c>
      <c r="BQ22" s="76">
        <v>90021.15</v>
      </c>
      <c r="BR22" s="76">
        <v>82500</v>
      </c>
      <c r="BS22" s="76">
        <v>64900.28</v>
      </c>
      <c r="BT22" s="76">
        <v>12500</v>
      </c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>
        <v>659904</v>
      </c>
      <c r="CG22" s="76">
        <v>796632.74</v>
      </c>
      <c r="CH22" s="76">
        <v>134002</v>
      </c>
      <c r="CI22" s="76">
        <v>74890.91</v>
      </c>
      <c r="CJ22" s="76">
        <v>449498</v>
      </c>
      <c r="CK22" s="76">
        <v>603994.83</v>
      </c>
      <c r="CL22" s="76">
        <v>76404</v>
      </c>
      <c r="CM22" s="76">
        <v>117747</v>
      </c>
      <c r="CN22" s="76">
        <v>24570</v>
      </c>
      <c r="CO22" s="76">
        <v>32929.94</v>
      </c>
      <c r="CP22" s="76">
        <v>306</v>
      </c>
      <c r="CQ22" s="76"/>
      <c r="CR22" s="76"/>
      <c r="CS22" s="76"/>
      <c r="CT22" s="76"/>
      <c r="CU22" s="76"/>
      <c r="CV22" s="76">
        <v>306</v>
      </c>
      <c r="CW22" s="76"/>
      <c r="CX22" s="76"/>
      <c r="CY22" s="76"/>
      <c r="CZ22" s="76">
        <v>306</v>
      </c>
      <c r="DA22" s="76"/>
      <c r="DB22" s="76"/>
      <c r="DC22" s="76"/>
      <c r="DD22" s="76"/>
      <c r="DE22" s="76"/>
      <c r="DF22" s="76">
        <v>23262</v>
      </c>
      <c r="DG22" s="76">
        <v>30879.94</v>
      </c>
      <c r="DH22" s="76">
        <v>510</v>
      </c>
      <c r="DI22" s="76">
        <v>7722.02</v>
      </c>
      <c r="DJ22" s="76"/>
      <c r="DK22" s="76"/>
      <c r="DL22" s="76">
        <v>510</v>
      </c>
      <c r="DM22" s="76">
        <v>7722.02</v>
      </c>
      <c r="DN22" s="76"/>
      <c r="DO22" s="76"/>
      <c r="DP22" s="76"/>
      <c r="DQ22" s="76"/>
      <c r="DR22" s="76">
        <v>21762</v>
      </c>
      <c r="DS22" s="76">
        <v>22120.58</v>
      </c>
      <c r="DT22" s="76">
        <v>21762</v>
      </c>
      <c r="DU22" s="76">
        <v>22120.58</v>
      </c>
      <c r="DV22" s="76">
        <v>990</v>
      </c>
      <c r="DW22" s="76">
        <v>1037.34</v>
      </c>
      <c r="DX22" s="76">
        <v>990</v>
      </c>
      <c r="DY22" s="76">
        <v>476.34</v>
      </c>
      <c r="DZ22" s="76"/>
      <c r="EA22" s="76">
        <v>561</v>
      </c>
      <c r="EB22" s="76">
        <v>1002</v>
      </c>
      <c r="EC22" s="76">
        <v>2050</v>
      </c>
      <c r="ED22" s="76">
        <v>1002</v>
      </c>
      <c r="EE22" s="76">
        <v>2050</v>
      </c>
      <c r="EF22" s="76">
        <v>1002</v>
      </c>
      <c r="EG22" s="76">
        <v>2050</v>
      </c>
      <c r="EH22" s="76">
        <v>289762</v>
      </c>
      <c r="EI22" s="76">
        <v>289762</v>
      </c>
      <c r="EJ22" s="76">
        <v>289762</v>
      </c>
      <c r="EK22" s="76">
        <v>289762</v>
      </c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>
        <v>289762</v>
      </c>
      <c r="FE22" s="76">
        <v>289762</v>
      </c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>
        <v>289762</v>
      </c>
      <c r="GC22" s="76">
        <v>289762</v>
      </c>
      <c r="GD22" s="76"/>
      <c r="GE22" s="76"/>
      <c r="GF22" s="76">
        <v>1207942</v>
      </c>
      <c r="GG22" s="76">
        <v>1459175.82</v>
      </c>
      <c r="GH22" s="125">
        <f t="shared" si="0"/>
        <v>120.7985002591184</v>
      </c>
      <c r="GI22" s="76">
        <f t="shared" si="1"/>
        <v>251233.82000000007</v>
      </c>
      <c r="GJ22" s="76">
        <v>120.7985002591184</v>
      </c>
      <c r="GK22" s="76">
        <v>251233.82</v>
      </c>
      <c r="GL22" s="76">
        <v>1497704</v>
      </c>
      <c r="GM22" s="76">
        <v>1748937.82</v>
      </c>
    </row>
    <row r="23" spans="1:195" s="1" customFormat="1" ht="12.75">
      <c r="A23" s="76" t="s">
        <v>73</v>
      </c>
      <c r="B23" s="76">
        <v>462777</v>
      </c>
      <c r="C23" s="76">
        <v>701097.6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>
        <v>5100</v>
      </c>
      <c r="AO23" s="76">
        <v>7942.15</v>
      </c>
      <c r="AP23" s="76"/>
      <c r="AQ23" s="76"/>
      <c r="AR23" s="76"/>
      <c r="AS23" s="76"/>
      <c r="AT23" s="76"/>
      <c r="AU23" s="76"/>
      <c r="AV23" s="76"/>
      <c r="AW23" s="76"/>
      <c r="AX23" s="76">
        <v>5100</v>
      </c>
      <c r="AY23" s="76">
        <v>7942.15</v>
      </c>
      <c r="AZ23" s="76">
        <v>457677</v>
      </c>
      <c r="BA23" s="76">
        <v>693155.45</v>
      </c>
      <c r="BB23" s="76">
        <v>230170</v>
      </c>
      <c r="BC23" s="76">
        <v>240237.07</v>
      </c>
      <c r="BD23" s="76"/>
      <c r="BE23" s="76"/>
      <c r="BF23" s="76">
        <v>0</v>
      </c>
      <c r="BG23" s="76">
        <v>816.36</v>
      </c>
      <c r="BH23" s="76">
        <v>5800</v>
      </c>
      <c r="BI23" s="76">
        <v>4856.26</v>
      </c>
      <c r="BJ23" s="76">
        <v>3600</v>
      </c>
      <c r="BK23" s="76">
        <v>6848.62</v>
      </c>
      <c r="BL23" s="76">
        <v>27300</v>
      </c>
      <c r="BM23" s="76">
        <v>22976.32</v>
      </c>
      <c r="BN23" s="76">
        <v>172000</v>
      </c>
      <c r="BO23" s="76">
        <v>185092.84</v>
      </c>
      <c r="BP23" s="76">
        <v>14600</v>
      </c>
      <c r="BQ23" s="76">
        <v>15824.69</v>
      </c>
      <c r="BR23" s="76">
        <v>6870</v>
      </c>
      <c r="BS23" s="76">
        <v>3821.98</v>
      </c>
      <c r="BT23" s="76">
        <v>0</v>
      </c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>
        <v>227507</v>
      </c>
      <c r="CG23" s="76">
        <v>452918.38</v>
      </c>
      <c r="CH23" s="76"/>
      <c r="CI23" s="76">
        <v>8125</v>
      </c>
      <c r="CJ23" s="76">
        <v>101000</v>
      </c>
      <c r="CK23" s="76">
        <v>89213.98</v>
      </c>
      <c r="CL23" s="76">
        <v>126507</v>
      </c>
      <c r="CM23" s="76">
        <v>355579.4</v>
      </c>
      <c r="CN23" s="76">
        <v>3760</v>
      </c>
      <c r="CO23" s="76">
        <v>3151.68</v>
      </c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>
        <v>3760</v>
      </c>
      <c r="DG23" s="76">
        <v>3140.98</v>
      </c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>
        <v>2100</v>
      </c>
      <c r="DS23" s="76">
        <v>2020.68</v>
      </c>
      <c r="DT23" s="76">
        <v>2100</v>
      </c>
      <c r="DU23" s="76">
        <v>2020.68</v>
      </c>
      <c r="DV23" s="76">
        <v>1660</v>
      </c>
      <c r="DW23" s="76">
        <v>1120.3</v>
      </c>
      <c r="DX23" s="76">
        <v>1570</v>
      </c>
      <c r="DY23" s="76">
        <v>1018.3</v>
      </c>
      <c r="DZ23" s="76">
        <v>90</v>
      </c>
      <c r="EA23" s="76">
        <v>102</v>
      </c>
      <c r="EB23" s="76"/>
      <c r="EC23" s="76">
        <v>10.7</v>
      </c>
      <c r="ED23" s="76"/>
      <c r="EE23" s="76">
        <v>10.7</v>
      </c>
      <c r="EF23" s="76"/>
      <c r="EG23" s="76">
        <v>10.7</v>
      </c>
      <c r="EH23" s="76">
        <v>335646</v>
      </c>
      <c r="EI23" s="76">
        <v>235646</v>
      </c>
      <c r="EJ23" s="76">
        <v>335646</v>
      </c>
      <c r="EK23" s="76">
        <v>235646</v>
      </c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>
        <v>335646</v>
      </c>
      <c r="FE23" s="76">
        <v>235646</v>
      </c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>
        <v>335646</v>
      </c>
      <c r="GC23" s="76">
        <v>235646</v>
      </c>
      <c r="GD23" s="76"/>
      <c r="GE23" s="76"/>
      <c r="GF23" s="76">
        <v>466537</v>
      </c>
      <c r="GG23" s="76">
        <v>704249.28</v>
      </c>
      <c r="GH23" s="125">
        <f t="shared" si="0"/>
        <v>150.95250323125498</v>
      </c>
      <c r="GI23" s="76">
        <f t="shared" si="1"/>
        <v>237712.28000000003</v>
      </c>
      <c r="GJ23" s="76">
        <v>150.95250323125498</v>
      </c>
      <c r="GK23" s="76">
        <v>237712.28</v>
      </c>
      <c r="GL23" s="76">
        <v>802183</v>
      </c>
      <c r="GM23" s="76">
        <v>939895.28</v>
      </c>
    </row>
    <row r="24" spans="1:195" s="1" customFormat="1" ht="12.75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125" t="e">
        <f t="shared" si="0"/>
        <v>#DIV/0!</v>
      </c>
      <c r="GI24" s="76">
        <f t="shared" si="1"/>
        <v>0</v>
      </c>
      <c r="GJ24" s="76" t="e">
        <v>#DIV/0!</v>
      </c>
      <c r="GK24" s="76">
        <v>0</v>
      </c>
      <c r="GL24" s="76"/>
      <c r="GM24" s="76"/>
    </row>
    <row r="25" spans="1:195" s="1" customFormat="1" ht="12.75">
      <c r="A25" s="78" t="s">
        <v>58</v>
      </c>
      <c r="B25" s="78">
        <f aca="true" t="shared" si="2" ref="B25:BM25">SUM(B9:B23)</f>
        <v>111925960</v>
      </c>
      <c r="C25" s="78">
        <f t="shared" si="2"/>
        <v>133500613.74</v>
      </c>
      <c r="D25" s="78">
        <f t="shared" si="2"/>
        <v>72323292</v>
      </c>
      <c r="E25" s="78">
        <f t="shared" si="2"/>
        <v>88296669.43999998</v>
      </c>
      <c r="F25" s="78">
        <f t="shared" si="2"/>
        <v>72282862</v>
      </c>
      <c r="G25" s="78">
        <f t="shared" si="2"/>
        <v>88182248.95</v>
      </c>
      <c r="H25" s="78">
        <f t="shared" si="2"/>
        <v>67043359</v>
      </c>
      <c r="I25" s="78">
        <f t="shared" si="2"/>
        <v>83058970.42</v>
      </c>
      <c r="J25" s="78">
        <f t="shared" si="2"/>
        <v>1792856</v>
      </c>
      <c r="K25" s="78">
        <f t="shared" si="2"/>
        <v>2024293.52</v>
      </c>
      <c r="L25" s="78">
        <f t="shared" si="2"/>
        <v>2025900</v>
      </c>
      <c r="M25" s="78">
        <f t="shared" si="2"/>
        <v>1823490.39</v>
      </c>
      <c r="N25" s="78">
        <f t="shared" si="2"/>
        <v>1364390</v>
      </c>
      <c r="O25" s="78">
        <f t="shared" si="2"/>
        <v>1262796.48</v>
      </c>
      <c r="P25" s="78">
        <f t="shared" si="2"/>
        <v>56357</v>
      </c>
      <c r="Q25" s="78">
        <f t="shared" si="2"/>
        <v>12698.14</v>
      </c>
      <c r="R25" s="78">
        <f t="shared" si="2"/>
        <v>40430</v>
      </c>
      <c r="S25" s="78">
        <f t="shared" si="2"/>
        <v>114420.49</v>
      </c>
      <c r="T25" s="78">
        <f t="shared" si="2"/>
        <v>40430</v>
      </c>
      <c r="U25" s="78">
        <f t="shared" si="2"/>
        <v>114420.49</v>
      </c>
      <c r="V25" s="78">
        <f t="shared" si="2"/>
        <v>197648</v>
      </c>
      <c r="W25" s="78">
        <f t="shared" si="2"/>
        <v>308843.08</v>
      </c>
      <c r="X25" s="78">
        <f t="shared" si="2"/>
        <v>197648</v>
      </c>
      <c r="Y25" s="78">
        <f t="shared" si="2"/>
        <v>201329.01</v>
      </c>
      <c r="Z25" s="78">
        <f t="shared" si="2"/>
        <v>197648</v>
      </c>
      <c r="AA25" s="78">
        <f t="shared" si="2"/>
        <v>201329.01</v>
      </c>
      <c r="AB25" s="78">
        <f t="shared" si="2"/>
        <v>0</v>
      </c>
      <c r="AC25" s="78">
        <f t="shared" si="2"/>
        <v>10</v>
      </c>
      <c r="AD25" s="78">
        <f t="shared" si="2"/>
        <v>0</v>
      </c>
      <c r="AE25" s="78">
        <f t="shared" si="2"/>
        <v>10</v>
      </c>
      <c r="AF25" s="78">
        <f t="shared" si="2"/>
        <v>0</v>
      </c>
      <c r="AG25" s="78">
        <f t="shared" si="2"/>
        <v>107504.07</v>
      </c>
      <c r="AH25" s="78">
        <f t="shared" si="2"/>
        <v>0</v>
      </c>
      <c r="AI25" s="78">
        <f t="shared" si="2"/>
        <v>4590.24</v>
      </c>
      <c r="AJ25" s="78">
        <f t="shared" si="2"/>
        <v>0</v>
      </c>
      <c r="AK25" s="78">
        <f t="shared" si="2"/>
        <v>101830.62</v>
      </c>
      <c r="AL25" s="78">
        <f t="shared" si="2"/>
        <v>0</v>
      </c>
      <c r="AM25" s="78">
        <f t="shared" si="2"/>
        <v>1083.21</v>
      </c>
      <c r="AN25" s="78">
        <f t="shared" si="2"/>
        <v>10301490</v>
      </c>
      <c r="AO25" s="78">
        <f t="shared" si="2"/>
        <v>11720807.919999998</v>
      </c>
      <c r="AP25" s="78">
        <f t="shared" si="2"/>
        <v>1153730</v>
      </c>
      <c r="AQ25" s="78">
        <f t="shared" si="2"/>
        <v>1238645.59</v>
      </c>
      <c r="AR25" s="78">
        <f t="shared" si="2"/>
        <v>1153730</v>
      </c>
      <c r="AS25" s="78">
        <f t="shared" si="2"/>
        <v>1238645.59</v>
      </c>
      <c r="AT25" s="78">
        <f t="shared" si="2"/>
        <v>4401402</v>
      </c>
      <c r="AU25" s="78">
        <f t="shared" si="2"/>
        <v>4622745.79</v>
      </c>
      <c r="AV25" s="78">
        <f t="shared" si="2"/>
        <v>4401402</v>
      </c>
      <c r="AW25" s="78">
        <f t="shared" si="2"/>
        <v>4622745.79</v>
      </c>
      <c r="AX25" s="78">
        <f t="shared" si="2"/>
        <v>4746358</v>
      </c>
      <c r="AY25" s="78">
        <f t="shared" si="2"/>
        <v>5859416.540000001</v>
      </c>
      <c r="AZ25" s="78">
        <f t="shared" si="2"/>
        <v>29103530</v>
      </c>
      <c r="BA25" s="78">
        <f t="shared" si="2"/>
        <v>33174293.299999993</v>
      </c>
      <c r="BB25" s="78">
        <f t="shared" si="2"/>
        <v>12285665</v>
      </c>
      <c r="BC25" s="78">
        <f t="shared" si="2"/>
        <v>13630371.86</v>
      </c>
      <c r="BD25" s="78">
        <f t="shared" si="2"/>
        <v>6704</v>
      </c>
      <c r="BE25" s="78">
        <f t="shared" si="2"/>
        <v>9882.890000000001</v>
      </c>
      <c r="BF25" s="78">
        <f t="shared" si="2"/>
        <v>243693</v>
      </c>
      <c r="BG25" s="78">
        <f t="shared" si="2"/>
        <v>114891.61</v>
      </c>
      <c r="BH25" s="78">
        <f t="shared" si="2"/>
        <v>213233</v>
      </c>
      <c r="BI25" s="78">
        <f t="shared" si="2"/>
        <v>458096.62</v>
      </c>
      <c r="BJ25" s="78">
        <f t="shared" si="2"/>
        <v>1615857</v>
      </c>
      <c r="BK25" s="78">
        <f t="shared" si="2"/>
        <v>2153710.5500000007</v>
      </c>
      <c r="BL25" s="78">
        <f t="shared" si="2"/>
        <v>3126894</v>
      </c>
      <c r="BM25" s="78">
        <f t="shared" si="2"/>
        <v>3387897.7600000002</v>
      </c>
      <c r="BN25" s="78">
        <f aca="true" t="shared" si="3" ref="BN25:DY25">SUM(BN9:BN23)</f>
        <v>4638506</v>
      </c>
      <c r="BO25" s="78">
        <f t="shared" si="3"/>
        <v>5248085.029999999</v>
      </c>
      <c r="BP25" s="78">
        <f t="shared" si="3"/>
        <v>1001052</v>
      </c>
      <c r="BQ25" s="78">
        <f t="shared" si="3"/>
        <v>1184135.03</v>
      </c>
      <c r="BR25" s="78">
        <f t="shared" si="3"/>
        <v>1325626</v>
      </c>
      <c r="BS25" s="78">
        <f t="shared" si="3"/>
        <v>864121.53</v>
      </c>
      <c r="BT25" s="78">
        <f t="shared" si="3"/>
        <v>76100</v>
      </c>
      <c r="BU25" s="78">
        <f t="shared" si="3"/>
        <v>140800.84</v>
      </c>
      <c r="BV25" s="78">
        <f t="shared" si="3"/>
        <v>38000</v>
      </c>
      <c r="BW25" s="78">
        <f t="shared" si="3"/>
        <v>68750</v>
      </c>
      <c r="BX25" s="78">
        <f t="shared" si="3"/>
        <v>1300</v>
      </c>
      <c r="BY25" s="78">
        <f t="shared" si="3"/>
        <v>1176.56</v>
      </c>
      <c r="BZ25" s="78">
        <f t="shared" si="3"/>
        <v>1300</v>
      </c>
      <c r="CA25" s="78">
        <f t="shared" si="3"/>
        <v>1176.56</v>
      </c>
      <c r="CB25" s="78">
        <f t="shared" si="3"/>
        <v>0</v>
      </c>
      <c r="CC25" s="78">
        <f t="shared" si="3"/>
        <v>-366</v>
      </c>
      <c r="CD25" s="78">
        <f t="shared" si="3"/>
        <v>0</v>
      </c>
      <c r="CE25" s="78">
        <f t="shared" si="3"/>
        <v>-366</v>
      </c>
      <c r="CF25" s="78">
        <f t="shared" si="3"/>
        <v>16816565</v>
      </c>
      <c r="CG25" s="78">
        <f t="shared" si="3"/>
        <v>19543110.879999995</v>
      </c>
      <c r="CH25" s="78">
        <f t="shared" si="3"/>
        <v>2725322</v>
      </c>
      <c r="CI25" s="78">
        <f t="shared" si="3"/>
        <v>2421671.94</v>
      </c>
      <c r="CJ25" s="78">
        <f t="shared" si="3"/>
        <v>12812133</v>
      </c>
      <c r="CK25" s="78">
        <f t="shared" si="3"/>
        <v>15687074.030000003</v>
      </c>
      <c r="CL25" s="78">
        <f t="shared" si="3"/>
        <v>1279110</v>
      </c>
      <c r="CM25" s="78">
        <f t="shared" si="3"/>
        <v>1434364.9100000001</v>
      </c>
      <c r="CN25" s="78">
        <f t="shared" si="3"/>
        <v>1380170</v>
      </c>
      <c r="CO25" s="78">
        <f t="shared" si="3"/>
        <v>1610854.37</v>
      </c>
      <c r="CP25" s="78">
        <f t="shared" si="3"/>
        <v>40247</v>
      </c>
      <c r="CQ25" s="78">
        <f t="shared" si="3"/>
        <v>162730.93000000002</v>
      </c>
      <c r="CR25" s="78">
        <f t="shared" si="3"/>
        <v>3975</v>
      </c>
      <c r="CS25" s="78">
        <f t="shared" si="3"/>
        <v>5763.6</v>
      </c>
      <c r="CT25" s="78">
        <f t="shared" si="3"/>
        <v>3975</v>
      </c>
      <c r="CU25" s="78">
        <f t="shared" si="3"/>
        <v>5763.6</v>
      </c>
      <c r="CV25" s="78">
        <f t="shared" si="3"/>
        <v>36272</v>
      </c>
      <c r="CW25" s="78">
        <f t="shared" si="3"/>
        <v>156967.33000000002</v>
      </c>
      <c r="CX25" s="78">
        <f t="shared" si="3"/>
        <v>0</v>
      </c>
      <c r="CY25" s="78">
        <f t="shared" si="3"/>
        <v>81205.64</v>
      </c>
      <c r="CZ25" s="78">
        <f t="shared" si="3"/>
        <v>32876</v>
      </c>
      <c r="DA25" s="78">
        <f t="shared" si="3"/>
        <v>27866.02</v>
      </c>
      <c r="DB25" s="78">
        <f t="shared" si="3"/>
        <v>3396</v>
      </c>
      <c r="DC25" s="78">
        <f t="shared" si="3"/>
        <v>40900</v>
      </c>
      <c r="DD25" s="78">
        <f t="shared" si="3"/>
        <v>0</v>
      </c>
      <c r="DE25" s="78">
        <f t="shared" si="3"/>
        <v>6995.67</v>
      </c>
      <c r="DF25" s="78">
        <f t="shared" si="3"/>
        <v>1233021</v>
      </c>
      <c r="DG25" s="78">
        <f t="shared" si="3"/>
        <v>1206409.03</v>
      </c>
      <c r="DH25" s="78">
        <f t="shared" si="3"/>
        <v>967158</v>
      </c>
      <c r="DI25" s="78">
        <f t="shared" si="3"/>
        <v>868344.7799999999</v>
      </c>
      <c r="DJ25" s="78">
        <f t="shared" si="3"/>
        <v>40900</v>
      </c>
      <c r="DK25" s="78">
        <f t="shared" si="3"/>
        <v>49722</v>
      </c>
      <c r="DL25" s="78">
        <f t="shared" si="3"/>
        <v>616250</v>
      </c>
      <c r="DM25" s="78">
        <f t="shared" si="3"/>
        <v>555216.7799999999</v>
      </c>
      <c r="DN25" s="78">
        <f t="shared" si="3"/>
        <v>310008</v>
      </c>
      <c r="DO25" s="78">
        <f t="shared" si="3"/>
        <v>260756</v>
      </c>
      <c r="DP25" s="78">
        <f t="shared" si="3"/>
        <v>0</v>
      </c>
      <c r="DQ25" s="78">
        <f t="shared" si="3"/>
        <v>2650</v>
      </c>
      <c r="DR25" s="78">
        <f t="shared" si="3"/>
        <v>240293</v>
      </c>
      <c r="DS25" s="78">
        <f t="shared" si="3"/>
        <v>291741.72</v>
      </c>
      <c r="DT25" s="78">
        <f t="shared" si="3"/>
        <v>240293</v>
      </c>
      <c r="DU25" s="78">
        <f t="shared" si="3"/>
        <v>291741.72</v>
      </c>
      <c r="DV25" s="78">
        <f t="shared" si="3"/>
        <v>25570</v>
      </c>
      <c r="DW25" s="78">
        <f t="shared" si="3"/>
        <v>46322.53</v>
      </c>
      <c r="DX25" s="78">
        <f t="shared" si="3"/>
        <v>11755</v>
      </c>
      <c r="DY25" s="78">
        <f t="shared" si="3"/>
        <v>18431.81</v>
      </c>
      <c r="DZ25" s="78">
        <f aca="true" t="shared" si="4" ref="DZ25:GG25">SUM(DZ9:DZ23)</f>
        <v>13815</v>
      </c>
      <c r="EA25" s="78">
        <f t="shared" si="4"/>
        <v>27890.72</v>
      </c>
      <c r="EB25" s="78">
        <f t="shared" si="4"/>
        <v>106902</v>
      </c>
      <c r="EC25" s="78">
        <f t="shared" si="4"/>
        <v>241714.41</v>
      </c>
      <c r="ED25" s="78">
        <f t="shared" si="4"/>
        <v>106902</v>
      </c>
      <c r="EE25" s="78">
        <f t="shared" si="4"/>
        <v>241714.41</v>
      </c>
      <c r="EF25" s="78">
        <f t="shared" si="4"/>
        <v>106902</v>
      </c>
      <c r="EG25" s="78">
        <f t="shared" si="4"/>
        <v>241714.41</v>
      </c>
      <c r="EH25" s="78">
        <f t="shared" si="4"/>
        <v>350181144.4</v>
      </c>
      <c r="EI25" s="78">
        <f t="shared" si="4"/>
        <v>333760415.86</v>
      </c>
      <c r="EJ25" s="78">
        <f t="shared" si="4"/>
        <v>350181144.4</v>
      </c>
      <c r="EK25" s="78">
        <f t="shared" si="4"/>
        <v>333760415.86</v>
      </c>
      <c r="EL25" s="78">
        <f t="shared" si="4"/>
        <v>4721400</v>
      </c>
      <c r="EM25" s="78">
        <f t="shared" si="4"/>
        <v>4721400</v>
      </c>
      <c r="EN25" s="78">
        <f t="shared" si="4"/>
        <v>4721400</v>
      </c>
      <c r="EO25" s="78">
        <f t="shared" si="4"/>
        <v>4721400</v>
      </c>
      <c r="EP25" s="78">
        <f t="shared" si="4"/>
        <v>111514569</v>
      </c>
      <c r="EQ25" s="78">
        <f t="shared" si="4"/>
        <v>108731700</v>
      </c>
      <c r="ER25" s="78">
        <f t="shared" si="4"/>
        <v>2782869</v>
      </c>
      <c r="ES25" s="78">
        <f t="shared" si="4"/>
        <v>0</v>
      </c>
      <c r="ET25" s="78">
        <f t="shared" si="4"/>
        <v>72785300</v>
      </c>
      <c r="EU25" s="78">
        <f t="shared" si="4"/>
        <v>72785300</v>
      </c>
      <c r="EV25" s="78">
        <f t="shared" si="4"/>
        <v>35946400</v>
      </c>
      <c r="EW25" s="78">
        <f t="shared" si="4"/>
        <v>35946400</v>
      </c>
      <c r="EX25" s="78">
        <f t="shared" si="4"/>
        <v>0</v>
      </c>
      <c r="EY25" s="78">
        <f t="shared" si="4"/>
        <v>0</v>
      </c>
      <c r="EZ25" s="78">
        <f t="shared" si="4"/>
        <v>16446345</v>
      </c>
      <c r="FA25" s="78">
        <f t="shared" si="4"/>
        <v>16446345</v>
      </c>
      <c r="FB25" s="78">
        <f t="shared" si="4"/>
        <v>16446345</v>
      </c>
      <c r="FC25" s="78">
        <f t="shared" si="4"/>
        <v>16446345</v>
      </c>
      <c r="FD25" s="78">
        <f t="shared" si="4"/>
        <v>217498830.4</v>
      </c>
      <c r="FE25" s="78">
        <f t="shared" si="4"/>
        <v>203860970.86</v>
      </c>
      <c r="FF25" s="78">
        <f t="shared" si="4"/>
        <v>119632977.25</v>
      </c>
      <c r="FG25" s="78">
        <f t="shared" si="4"/>
        <v>119632977.25</v>
      </c>
      <c r="FH25" s="78">
        <f t="shared" si="4"/>
        <v>427845.15</v>
      </c>
      <c r="FI25" s="78">
        <f t="shared" si="4"/>
        <v>427845.15</v>
      </c>
      <c r="FJ25" s="78">
        <f t="shared" si="4"/>
        <v>51208900</v>
      </c>
      <c r="FK25" s="78">
        <f t="shared" si="4"/>
        <v>43507513.97</v>
      </c>
      <c r="FL25" s="78">
        <f t="shared" si="4"/>
        <v>1270472</v>
      </c>
      <c r="FM25" s="78">
        <f t="shared" si="4"/>
        <v>1081939.81</v>
      </c>
      <c r="FN25" s="78">
        <f t="shared" si="4"/>
        <v>2160330</v>
      </c>
      <c r="FO25" s="78">
        <f t="shared" si="4"/>
        <v>0</v>
      </c>
      <c r="FP25" s="78">
        <f t="shared" si="4"/>
        <v>404614</v>
      </c>
      <c r="FQ25" s="78">
        <f t="shared" si="4"/>
        <v>213366</v>
      </c>
      <c r="FR25" s="78">
        <f t="shared" si="4"/>
        <v>961634</v>
      </c>
      <c r="FS25" s="78">
        <f t="shared" si="4"/>
        <v>45600</v>
      </c>
      <c r="FT25" s="78">
        <f t="shared" si="4"/>
        <v>7169899</v>
      </c>
      <c r="FU25" s="78">
        <f t="shared" si="4"/>
        <v>7169899</v>
      </c>
      <c r="FV25" s="78">
        <f t="shared" si="4"/>
        <v>1013574</v>
      </c>
      <c r="FW25" s="78">
        <f t="shared" si="4"/>
        <v>1013574</v>
      </c>
      <c r="FX25" s="78">
        <f t="shared" si="4"/>
        <v>800000</v>
      </c>
      <c r="FY25" s="78">
        <f t="shared" si="4"/>
        <v>400000</v>
      </c>
      <c r="FZ25" s="78">
        <f t="shared" si="4"/>
        <v>700000</v>
      </c>
      <c r="GA25" s="78">
        <f t="shared" si="4"/>
        <v>0</v>
      </c>
      <c r="GB25" s="78">
        <f t="shared" si="4"/>
        <v>30108627</v>
      </c>
      <c r="GC25" s="78">
        <f t="shared" si="4"/>
        <v>28728297.68</v>
      </c>
      <c r="GD25" s="78">
        <f t="shared" si="4"/>
        <v>1639958</v>
      </c>
      <c r="GE25" s="78">
        <f t="shared" si="4"/>
        <v>1639958</v>
      </c>
      <c r="GF25" s="78">
        <f t="shared" si="4"/>
        <v>113306130</v>
      </c>
      <c r="GG25" s="78">
        <f t="shared" si="4"/>
        <v>135111468.11</v>
      </c>
      <c r="GH25" s="125">
        <f t="shared" si="0"/>
        <v>119.24462349036192</v>
      </c>
      <c r="GI25" s="126">
        <f>SUM(GI9:GI24)</f>
        <v>21813927.74000001</v>
      </c>
      <c r="GJ25" s="78">
        <v>119.24462349036192</v>
      </c>
      <c r="GK25" s="127">
        <f>SUM(GK9:GK24)</f>
        <v>21280446.240000006</v>
      </c>
      <c r="GL25" s="78">
        <f>SUM(GL9:GL23)</f>
        <v>463487274.4</v>
      </c>
      <c r="GM25" s="78">
        <f>SUM(GM9:GM23)</f>
        <v>468871883.96999997</v>
      </c>
    </row>
    <row r="27" spans="1:191" s="16" customFormat="1" ht="12.75">
      <c r="A27" s="15" t="s">
        <v>60</v>
      </c>
      <c r="B27" s="16">
        <f>SUM(B10:B24)</f>
        <v>39620168</v>
      </c>
      <c r="C27" s="16">
        <f aca="true" t="shared" si="5" ref="C27:AG27">SUM(C10:C24)</f>
        <v>45220183.870000005</v>
      </c>
      <c r="D27" s="16">
        <f t="shared" si="5"/>
        <v>17500</v>
      </c>
      <c r="E27" s="16">
        <f t="shared" si="5"/>
        <v>89439.03</v>
      </c>
      <c r="F27" s="16">
        <f t="shared" si="5"/>
        <v>0</v>
      </c>
      <c r="G27" s="16">
        <f t="shared" si="5"/>
        <v>0</v>
      </c>
      <c r="H27" s="16">
        <f t="shared" si="5"/>
        <v>0</v>
      </c>
      <c r="I27" s="16">
        <f t="shared" si="5"/>
        <v>0</v>
      </c>
      <c r="J27" s="16">
        <f t="shared" si="5"/>
        <v>0</v>
      </c>
      <c r="K27" s="16">
        <f t="shared" si="5"/>
        <v>0</v>
      </c>
      <c r="L27" s="16">
        <f t="shared" si="5"/>
        <v>0</v>
      </c>
      <c r="M27" s="16">
        <f t="shared" si="5"/>
        <v>0</v>
      </c>
      <c r="N27" s="16">
        <f t="shared" si="5"/>
        <v>0</v>
      </c>
      <c r="O27" s="16">
        <f t="shared" si="5"/>
        <v>0</v>
      </c>
      <c r="P27" s="16">
        <f t="shared" si="5"/>
        <v>0</v>
      </c>
      <c r="Q27" s="16">
        <f t="shared" si="5"/>
        <v>0</v>
      </c>
      <c r="R27" s="16">
        <f t="shared" si="5"/>
        <v>17500</v>
      </c>
      <c r="S27" s="16">
        <f t="shared" si="5"/>
        <v>89439.03</v>
      </c>
      <c r="T27" s="16">
        <f t="shared" si="5"/>
        <v>17500</v>
      </c>
      <c r="U27" s="16">
        <f t="shared" si="5"/>
        <v>89439.03</v>
      </c>
      <c r="V27" s="16">
        <f t="shared" si="5"/>
        <v>197648</v>
      </c>
      <c r="W27" s="16">
        <f t="shared" si="5"/>
        <v>235643.62</v>
      </c>
      <c r="X27" s="16">
        <f t="shared" si="5"/>
        <v>197648</v>
      </c>
      <c r="Y27" s="16">
        <f t="shared" si="5"/>
        <v>201329.01</v>
      </c>
      <c r="Z27" s="16">
        <f t="shared" si="5"/>
        <v>197648</v>
      </c>
      <c r="AA27" s="16">
        <f t="shared" si="5"/>
        <v>201329.01</v>
      </c>
      <c r="AB27" s="16">
        <f t="shared" si="5"/>
        <v>0</v>
      </c>
      <c r="AC27" s="16">
        <f t="shared" si="5"/>
        <v>10</v>
      </c>
      <c r="AD27" s="16">
        <f t="shared" si="5"/>
        <v>0</v>
      </c>
      <c r="AE27" s="16">
        <f t="shared" si="5"/>
        <v>10</v>
      </c>
      <c r="AF27" s="16">
        <f t="shared" si="5"/>
        <v>0</v>
      </c>
      <c r="AG27" s="16">
        <f t="shared" si="5"/>
        <v>34304.61</v>
      </c>
      <c r="AH27" s="16">
        <f aca="true" t="shared" si="6" ref="AH27:BM27">SUM(AH10:AH24)</f>
        <v>0</v>
      </c>
      <c r="AI27" s="16">
        <f t="shared" si="6"/>
        <v>0</v>
      </c>
      <c r="AJ27" s="16">
        <f t="shared" si="6"/>
        <v>0</v>
      </c>
      <c r="AK27" s="16">
        <f t="shared" si="6"/>
        <v>33943.54</v>
      </c>
      <c r="AL27" s="16">
        <f t="shared" si="6"/>
        <v>0</v>
      </c>
      <c r="AM27" s="16">
        <f t="shared" si="6"/>
        <v>361.07</v>
      </c>
      <c r="AN27" s="16">
        <f t="shared" si="6"/>
        <v>10301490</v>
      </c>
      <c r="AO27" s="16">
        <f t="shared" si="6"/>
        <v>11720807.919999998</v>
      </c>
      <c r="AP27" s="16">
        <f t="shared" si="6"/>
        <v>1153730</v>
      </c>
      <c r="AQ27" s="16">
        <f t="shared" si="6"/>
        <v>1238645.59</v>
      </c>
      <c r="AR27" s="16">
        <f t="shared" si="6"/>
        <v>1153730</v>
      </c>
      <c r="AS27" s="16">
        <f t="shared" si="6"/>
        <v>1238645.59</v>
      </c>
      <c r="AT27" s="16">
        <f t="shared" si="6"/>
        <v>4401402</v>
      </c>
      <c r="AU27" s="16">
        <f t="shared" si="6"/>
        <v>4622745.79</v>
      </c>
      <c r="AV27" s="16">
        <f t="shared" si="6"/>
        <v>4401402</v>
      </c>
      <c r="AW27" s="16">
        <f t="shared" si="6"/>
        <v>4622745.79</v>
      </c>
      <c r="AX27" s="16">
        <f t="shared" si="6"/>
        <v>4746358</v>
      </c>
      <c r="AY27" s="16">
        <f t="shared" si="6"/>
        <v>5859416.540000001</v>
      </c>
      <c r="AZ27" s="16">
        <f t="shared" si="6"/>
        <v>29103530</v>
      </c>
      <c r="BA27" s="16">
        <f t="shared" si="6"/>
        <v>33174293.299999993</v>
      </c>
      <c r="BB27" s="16">
        <f t="shared" si="6"/>
        <v>12285665</v>
      </c>
      <c r="BC27" s="16">
        <f t="shared" si="6"/>
        <v>13630371.86</v>
      </c>
      <c r="BD27" s="16">
        <f t="shared" si="6"/>
        <v>6704</v>
      </c>
      <c r="BE27" s="16">
        <f t="shared" si="6"/>
        <v>9882.890000000001</v>
      </c>
      <c r="BF27" s="16">
        <f t="shared" si="6"/>
        <v>243693</v>
      </c>
      <c r="BG27" s="16">
        <f t="shared" si="6"/>
        <v>114891.61</v>
      </c>
      <c r="BH27" s="16">
        <f t="shared" si="6"/>
        <v>213233</v>
      </c>
      <c r="BI27" s="16">
        <f t="shared" si="6"/>
        <v>458096.62</v>
      </c>
      <c r="BJ27" s="16">
        <f t="shared" si="6"/>
        <v>1615857</v>
      </c>
      <c r="BK27" s="16">
        <f t="shared" si="6"/>
        <v>2153710.5500000007</v>
      </c>
      <c r="BL27" s="16">
        <f t="shared" si="6"/>
        <v>3126894</v>
      </c>
      <c r="BM27" s="16">
        <f t="shared" si="6"/>
        <v>3387897.7600000002</v>
      </c>
      <c r="BN27" s="16">
        <f aca="true" t="shared" si="7" ref="BN27:CS27">SUM(BN10:BN24)</f>
        <v>4638506</v>
      </c>
      <c r="BO27" s="16">
        <f t="shared" si="7"/>
        <v>5248085.029999999</v>
      </c>
      <c r="BP27" s="16">
        <f t="shared" si="7"/>
        <v>1001052</v>
      </c>
      <c r="BQ27" s="16">
        <f t="shared" si="7"/>
        <v>1184135.03</v>
      </c>
      <c r="BR27" s="16">
        <f t="shared" si="7"/>
        <v>1325626</v>
      </c>
      <c r="BS27" s="16">
        <f t="shared" si="7"/>
        <v>864121.53</v>
      </c>
      <c r="BT27" s="16">
        <f t="shared" si="7"/>
        <v>76100</v>
      </c>
      <c r="BU27" s="16">
        <f t="shared" si="7"/>
        <v>140800.84</v>
      </c>
      <c r="BV27" s="16">
        <f t="shared" si="7"/>
        <v>38000</v>
      </c>
      <c r="BW27" s="16">
        <f t="shared" si="7"/>
        <v>68750</v>
      </c>
      <c r="BX27" s="16">
        <f t="shared" si="7"/>
        <v>1300</v>
      </c>
      <c r="BY27" s="16">
        <f t="shared" si="7"/>
        <v>1176.56</v>
      </c>
      <c r="BZ27" s="16">
        <f t="shared" si="7"/>
        <v>1300</v>
      </c>
      <c r="CA27" s="16">
        <f t="shared" si="7"/>
        <v>1176.56</v>
      </c>
      <c r="CB27" s="16">
        <f t="shared" si="7"/>
        <v>0</v>
      </c>
      <c r="CC27" s="16">
        <f t="shared" si="7"/>
        <v>-366</v>
      </c>
      <c r="CD27" s="16">
        <f t="shared" si="7"/>
        <v>0</v>
      </c>
      <c r="CE27" s="16">
        <f t="shared" si="7"/>
        <v>-366</v>
      </c>
      <c r="CF27" s="16">
        <f t="shared" si="7"/>
        <v>16816565</v>
      </c>
      <c r="CG27" s="16">
        <f t="shared" si="7"/>
        <v>19543110.879999995</v>
      </c>
      <c r="CH27" s="16">
        <f t="shared" si="7"/>
        <v>2725322</v>
      </c>
      <c r="CI27" s="16">
        <f t="shared" si="7"/>
        <v>2421671.94</v>
      </c>
      <c r="CJ27" s="16">
        <f t="shared" si="7"/>
        <v>12812133</v>
      </c>
      <c r="CK27" s="16">
        <f t="shared" si="7"/>
        <v>15687074.030000003</v>
      </c>
      <c r="CL27" s="16">
        <f t="shared" si="7"/>
        <v>1279110</v>
      </c>
      <c r="CM27" s="16">
        <f t="shared" si="7"/>
        <v>1434364.9100000001</v>
      </c>
      <c r="CN27" s="16">
        <f t="shared" si="7"/>
        <v>1161370</v>
      </c>
      <c r="CO27" s="16">
        <f t="shared" si="7"/>
        <v>1227335.37</v>
      </c>
      <c r="CP27" s="16">
        <f t="shared" si="7"/>
        <v>38547</v>
      </c>
      <c r="CQ27" s="16">
        <f t="shared" si="7"/>
        <v>156043.93000000002</v>
      </c>
      <c r="CR27" s="16">
        <f t="shared" si="7"/>
        <v>2275</v>
      </c>
      <c r="CS27" s="16">
        <f t="shared" si="7"/>
        <v>2238.6</v>
      </c>
      <c r="CT27" s="16">
        <f aca="true" t="shared" si="8" ref="CT27:DY27">SUM(CT10:CT24)</f>
        <v>2275</v>
      </c>
      <c r="CU27" s="16">
        <f t="shared" si="8"/>
        <v>2238.6</v>
      </c>
      <c r="CV27" s="16">
        <f t="shared" si="8"/>
        <v>36272</v>
      </c>
      <c r="CW27" s="16">
        <f t="shared" si="8"/>
        <v>153805.33000000002</v>
      </c>
      <c r="CX27" s="16">
        <f t="shared" si="8"/>
        <v>0</v>
      </c>
      <c r="CY27" s="16">
        <f t="shared" si="8"/>
        <v>81205.64</v>
      </c>
      <c r="CZ27" s="16">
        <f t="shared" si="8"/>
        <v>32876</v>
      </c>
      <c r="DA27" s="16">
        <f t="shared" si="8"/>
        <v>24704.02</v>
      </c>
      <c r="DB27" s="16">
        <f t="shared" si="8"/>
        <v>3396</v>
      </c>
      <c r="DC27" s="16">
        <f t="shared" si="8"/>
        <v>40900</v>
      </c>
      <c r="DD27" s="16">
        <f t="shared" si="8"/>
        <v>0</v>
      </c>
      <c r="DE27" s="16">
        <f t="shared" si="8"/>
        <v>6995.67</v>
      </c>
      <c r="DF27" s="16">
        <f t="shared" si="8"/>
        <v>1086821</v>
      </c>
      <c r="DG27" s="16">
        <f t="shared" si="8"/>
        <v>1006938.19</v>
      </c>
      <c r="DH27" s="16">
        <f t="shared" si="8"/>
        <v>854358</v>
      </c>
      <c r="DI27" s="16">
        <f t="shared" si="8"/>
        <v>709252.7799999999</v>
      </c>
      <c r="DJ27" s="16">
        <f t="shared" si="8"/>
        <v>0</v>
      </c>
      <c r="DK27" s="16">
        <f t="shared" si="8"/>
        <v>0</v>
      </c>
      <c r="DL27" s="16">
        <f t="shared" si="8"/>
        <v>616250</v>
      </c>
      <c r="DM27" s="16">
        <f t="shared" si="8"/>
        <v>555216.7799999999</v>
      </c>
      <c r="DN27" s="16">
        <f t="shared" si="8"/>
        <v>238108</v>
      </c>
      <c r="DO27" s="16">
        <f t="shared" si="8"/>
        <v>154036</v>
      </c>
      <c r="DP27" s="16">
        <f t="shared" si="8"/>
        <v>0</v>
      </c>
      <c r="DQ27" s="16">
        <f t="shared" si="8"/>
        <v>0</v>
      </c>
      <c r="DR27" s="16">
        <f t="shared" si="8"/>
        <v>206893</v>
      </c>
      <c r="DS27" s="16">
        <f t="shared" si="8"/>
        <v>251362.88</v>
      </c>
      <c r="DT27" s="16">
        <f t="shared" si="8"/>
        <v>206893</v>
      </c>
      <c r="DU27" s="16">
        <f t="shared" si="8"/>
        <v>251362.88</v>
      </c>
      <c r="DV27" s="16">
        <f t="shared" si="8"/>
        <v>25570</v>
      </c>
      <c r="DW27" s="16">
        <f t="shared" si="8"/>
        <v>46322.53</v>
      </c>
      <c r="DX27" s="16">
        <f t="shared" si="8"/>
        <v>11755</v>
      </c>
      <c r="DY27" s="16">
        <f t="shared" si="8"/>
        <v>18431.81</v>
      </c>
      <c r="DZ27" s="16">
        <f aca="true" t="shared" si="9" ref="DZ27:FE27">SUM(DZ10:DZ24)</f>
        <v>13815</v>
      </c>
      <c r="EA27" s="16">
        <f t="shared" si="9"/>
        <v>27890.72</v>
      </c>
      <c r="EB27" s="16">
        <f t="shared" si="9"/>
        <v>36002</v>
      </c>
      <c r="EC27" s="16">
        <f t="shared" si="9"/>
        <v>64353.25</v>
      </c>
      <c r="ED27" s="16">
        <f t="shared" si="9"/>
        <v>36002</v>
      </c>
      <c r="EE27" s="16">
        <f t="shared" si="9"/>
        <v>64353.25</v>
      </c>
      <c r="EF27" s="16">
        <f t="shared" si="9"/>
        <v>36002</v>
      </c>
      <c r="EG27" s="16">
        <f t="shared" si="9"/>
        <v>64353.25</v>
      </c>
      <c r="EH27" s="16">
        <f t="shared" si="9"/>
        <v>30540151</v>
      </c>
      <c r="EI27" s="16">
        <f t="shared" si="9"/>
        <v>29621448</v>
      </c>
      <c r="EJ27" s="16">
        <f t="shared" si="9"/>
        <v>30540151</v>
      </c>
      <c r="EK27" s="16">
        <f t="shared" si="9"/>
        <v>29621448</v>
      </c>
      <c r="EL27" s="16">
        <f t="shared" si="9"/>
        <v>0</v>
      </c>
      <c r="EM27" s="16">
        <f t="shared" si="9"/>
        <v>0</v>
      </c>
      <c r="EN27" s="16">
        <f t="shared" si="9"/>
        <v>0</v>
      </c>
      <c r="EO27" s="16">
        <f t="shared" si="9"/>
        <v>0</v>
      </c>
      <c r="EP27" s="16">
        <f t="shared" si="9"/>
        <v>0</v>
      </c>
      <c r="EQ27" s="16">
        <f t="shared" si="9"/>
        <v>0</v>
      </c>
      <c r="ER27" s="16">
        <f t="shared" si="9"/>
        <v>0</v>
      </c>
      <c r="ES27" s="16">
        <f t="shared" si="9"/>
        <v>0</v>
      </c>
      <c r="ET27" s="16">
        <f t="shared" si="9"/>
        <v>0</v>
      </c>
      <c r="EU27" s="16">
        <f t="shared" si="9"/>
        <v>0</v>
      </c>
      <c r="EV27" s="16">
        <f t="shared" si="9"/>
        <v>0</v>
      </c>
      <c r="EW27" s="16">
        <f t="shared" si="9"/>
        <v>0</v>
      </c>
      <c r="EX27" s="16">
        <f t="shared" si="9"/>
        <v>0</v>
      </c>
      <c r="EY27" s="16">
        <f t="shared" si="9"/>
        <v>0</v>
      </c>
      <c r="EZ27" s="16">
        <f t="shared" si="9"/>
        <v>0</v>
      </c>
      <c r="FA27" s="16">
        <f t="shared" si="9"/>
        <v>0</v>
      </c>
      <c r="FB27" s="16">
        <f t="shared" si="9"/>
        <v>0</v>
      </c>
      <c r="FC27" s="16">
        <f t="shared" si="9"/>
        <v>0</v>
      </c>
      <c r="FD27" s="16">
        <f t="shared" si="9"/>
        <v>30540151</v>
      </c>
      <c r="FE27" s="16">
        <f t="shared" si="9"/>
        <v>29621448</v>
      </c>
      <c r="FF27" s="16">
        <f aca="true" t="shared" si="10" ref="FF27:GI27">SUM(FF10:FF24)</f>
        <v>0</v>
      </c>
      <c r="FG27" s="16">
        <f t="shared" si="10"/>
        <v>0</v>
      </c>
      <c r="FH27" s="16">
        <f t="shared" si="10"/>
        <v>0</v>
      </c>
      <c r="FI27" s="16">
        <f t="shared" si="10"/>
        <v>0</v>
      </c>
      <c r="FJ27" s="16">
        <f t="shared" si="10"/>
        <v>0</v>
      </c>
      <c r="FK27" s="16">
        <f t="shared" si="10"/>
        <v>0</v>
      </c>
      <c r="FL27" s="16">
        <f t="shared" si="10"/>
        <v>0</v>
      </c>
      <c r="FM27" s="16">
        <f t="shared" si="10"/>
        <v>0</v>
      </c>
      <c r="FN27" s="16">
        <f t="shared" si="10"/>
        <v>0</v>
      </c>
      <c r="FO27" s="16">
        <f t="shared" si="10"/>
        <v>0</v>
      </c>
      <c r="FP27" s="16">
        <f t="shared" si="10"/>
        <v>0</v>
      </c>
      <c r="FQ27" s="16">
        <f t="shared" si="10"/>
        <v>0</v>
      </c>
      <c r="FR27" s="16">
        <f t="shared" si="10"/>
        <v>0</v>
      </c>
      <c r="FS27" s="16">
        <f t="shared" si="10"/>
        <v>0</v>
      </c>
      <c r="FT27" s="16">
        <f t="shared" si="10"/>
        <v>0</v>
      </c>
      <c r="FU27" s="16">
        <f t="shared" si="10"/>
        <v>0</v>
      </c>
      <c r="FV27" s="16">
        <f t="shared" si="10"/>
        <v>0</v>
      </c>
      <c r="FW27" s="16">
        <f t="shared" si="10"/>
        <v>0</v>
      </c>
      <c r="FX27" s="16">
        <f t="shared" si="10"/>
        <v>400000</v>
      </c>
      <c r="FY27" s="16">
        <f t="shared" si="10"/>
        <v>200000</v>
      </c>
      <c r="GB27" s="16">
        <f t="shared" si="10"/>
        <v>28500193</v>
      </c>
      <c r="GC27" s="16">
        <f t="shared" si="10"/>
        <v>27781490</v>
      </c>
      <c r="GD27" s="16">
        <f t="shared" si="10"/>
        <v>1639958</v>
      </c>
      <c r="GE27" s="16">
        <f t="shared" si="10"/>
        <v>1639958</v>
      </c>
      <c r="GF27" s="16">
        <f t="shared" si="10"/>
        <v>40781538</v>
      </c>
      <c r="GG27" s="16">
        <f t="shared" si="10"/>
        <v>46447519.24</v>
      </c>
      <c r="GH27" s="16" t="e">
        <f t="shared" si="10"/>
        <v>#DIV/0!</v>
      </c>
      <c r="GI27" s="16">
        <f t="shared" si="10"/>
        <v>5674570.870000001</v>
      </c>
    </row>
  </sheetData>
  <sheetProtection/>
  <mergeCells count="99">
    <mergeCell ref="GJ7:GK7"/>
    <mergeCell ref="GL7:GM7"/>
    <mergeCell ref="FZ7:GA7"/>
    <mergeCell ref="GF7:GG7"/>
    <mergeCell ref="FP7:FQ7"/>
    <mergeCell ref="FR7:FS7"/>
    <mergeCell ref="FX7:FY7"/>
    <mergeCell ref="GB7:GC7"/>
    <mergeCell ref="GD7:GE7"/>
    <mergeCell ref="FJ7:FK7"/>
    <mergeCell ref="FV7:FW7"/>
    <mergeCell ref="FT7:FU7"/>
    <mergeCell ref="FL7:FM7"/>
    <mergeCell ref="FN7:FO7"/>
    <mergeCell ref="ET7:EU7"/>
    <mergeCell ref="EV7:EW7"/>
    <mergeCell ref="EX7:EY7"/>
    <mergeCell ref="EZ7:FA7"/>
    <mergeCell ref="FB7:FC7"/>
    <mergeCell ref="FD7:FE7"/>
    <mergeCell ref="FF7:FG7"/>
    <mergeCell ref="FH7:FI7"/>
    <mergeCell ref="ED7:EE7"/>
    <mergeCell ref="EF7:EG7"/>
    <mergeCell ref="EH7:EI7"/>
    <mergeCell ref="EJ7:EK7"/>
    <mergeCell ref="EL7:EM7"/>
    <mergeCell ref="EN7:EO7"/>
    <mergeCell ref="EP7:EQ7"/>
    <mergeCell ref="ER7:ES7"/>
    <mergeCell ref="DN7:DO7"/>
    <mergeCell ref="DP7:DQ7"/>
    <mergeCell ref="DR7:DS7"/>
    <mergeCell ref="DT7:DU7"/>
    <mergeCell ref="DV7:DW7"/>
    <mergeCell ref="DX7:DY7"/>
    <mergeCell ref="DZ7:EA7"/>
    <mergeCell ref="EB7:EC7"/>
    <mergeCell ref="CX7:CY7"/>
    <mergeCell ref="CZ7:DA7"/>
    <mergeCell ref="DB7:DC7"/>
    <mergeCell ref="DD7:DE7"/>
    <mergeCell ref="DF7:DG7"/>
    <mergeCell ref="DH7:DI7"/>
    <mergeCell ref="DJ7:DK7"/>
    <mergeCell ref="DL7:DM7"/>
    <mergeCell ref="CH7:CI7"/>
    <mergeCell ref="CJ7:CK7"/>
    <mergeCell ref="CL7:CM7"/>
    <mergeCell ref="CN7:CO7"/>
    <mergeCell ref="CP7:CQ7"/>
    <mergeCell ref="CR7:CS7"/>
    <mergeCell ref="CT7:CU7"/>
    <mergeCell ref="CV7:CW7"/>
    <mergeCell ref="CF7:CG7"/>
    <mergeCell ref="BR7:BS7"/>
    <mergeCell ref="BT7:BU7"/>
    <mergeCell ref="BV7:BW7"/>
    <mergeCell ref="BX7:BY7"/>
    <mergeCell ref="BN7:BO7"/>
    <mergeCell ref="BZ7:CA7"/>
    <mergeCell ref="CB7:CC7"/>
    <mergeCell ref="CD7:CE7"/>
    <mergeCell ref="AV7:AW7"/>
    <mergeCell ref="AX7:AY7"/>
    <mergeCell ref="AZ7:BA7"/>
    <mergeCell ref="BP7:BQ7"/>
    <mergeCell ref="BB7:BC7"/>
    <mergeCell ref="BD7:BE7"/>
    <mergeCell ref="BF7:BG7"/>
    <mergeCell ref="BH7:BI7"/>
    <mergeCell ref="BJ7:BK7"/>
    <mergeCell ref="BL7:BM7"/>
    <mergeCell ref="AH7:AI7"/>
    <mergeCell ref="AJ7:AK7"/>
    <mergeCell ref="AR7:AS7"/>
    <mergeCell ref="AT7:AU7"/>
    <mergeCell ref="Z7:AA7"/>
    <mergeCell ref="AB7:AC7"/>
    <mergeCell ref="AD7:AE7"/>
    <mergeCell ref="AF7:AG7"/>
    <mergeCell ref="A3:O3"/>
    <mergeCell ref="A5:O5"/>
    <mergeCell ref="B7:C7"/>
    <mergeCell ref="D7:E7"/>
    <mergeCell ref="F7:G7"/>
    <mergeCell ref="H7:I7"/>
    <mergeCell ref="J7:K7"/>
    <mergeCell ref="L7:M7"/>
    <mergeCell ref="GH7:GI7"/>
    <mergeCell ref="N7:O7"/>
    <mergeCell ref="AN7:AO7"/>
    <mergeCell ref="AP7:AQ7"/>
    <mergeCell ref="AL7:AM7"/>
    <mergeCell ref="P7:Q7"/>
    <mergeCell ref="R7:S7"/>
    <mergeCell ref="T7:U7"/>
    <mergeCell ref="V7:W7"/>
    <mergeCell ref="X7:Y7"/>
  </mergeCells>
  <printOptions/>
  <pageMargins left="0.4166666666666667" right="0.4166666666666667" top="0.4166666666666667" bottom="0.4166666666666667" header="0" footer="0"/>
  <pageSetup fitToHeight="5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33"/>
  <sheetViews>
    <sheetView tabSelected="1" zoomScale="80" zoomScaleNormal="80" zoomScalePageLayoutView="0" workbookViewId="0" topLeftCell="A1">
      <pane xSplit="2" ySplit="9" topLeftCell="P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:B34"/>
    </sheetView>
  </sheetViews>
  <sheetFormatPr defaultColWidth="9.140625" defaultRowHeight="12.75"/>
  <cols>
    <col min="1" max="1" width="0.85546875" style="2" customWidth="1"/>
    <col min="2" max="2" width="23.421875" style="3" customWidth="1"/>
    <col min="3" max="4" width="18.140625" style="18" customWidth="1"/>
    <col min="5" max="5" width="12.8515625" style="3" customWidth="1"/>
    <col min="6" max="6" width="15.7109375" style="18" customWidth="1"/>
    <col min="7" max="7" width="15.8515625" style="18" customWidth="1"/>
    <col min="8" max="8" width="6.140625" style="3" customWidth="1"/>
    <col min="9" max="9" width="14.7109375" style="3" customWidth="1"/>
    <col min="10" max="10" width="16.14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22.140625" style="3" customWidth="1"/>
    <col min="25" max="25" width="15.140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26" ht="12.75">
      <c r="B1" s="17"/>
      <c r="C1" s="17"/>
      <c r="D1" s="17"/>
      <c r="E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2:26" ht="12.75">
      <c r="B2" s="19">
        <v>43283</v>
      </c>
      <c r="C2" s="19"/>
      <c r="D2" s="19"/>
      <c r="E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2:26" ht="12.75">
      <c r="B3" s="18"/>
      <c r="E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2:26" ht="12.75">
      <c r="B4" s="18"/>
      <c r="E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2:26" ht="20.25">
      <c r="B5" s="92" t="s">
        <v>129</v>
      </c>
      <c r="C5" s="92"/>
      <c r="D5" s="92"/>
      <c r="E5" s="92"/>
      <c r="F5" s="92"/>
      <c r="G5" s="92"/>
      <c r="H5" s="92"/>
      <c r="I5" s="92"/>
      <c r="J5" s="92"/>
      <c r="K5" s="92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</row>
    <row r="6" spans="2:26" ht="13.5" thickBot="1">
      <c r="B6" s="18"/>
      <c r="E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3.5" customHeight="1" thickBot="1">
      <c r="A7" s="4"/>
      <c r="B7" s="20"/>
      <c r="C7" s="107" t="s">
        <v>82</v>
      </c>
      <c r="D7" s="108"/>
      <c r="E7" s="109"/>
      <c r="F7" s="101" t="s">
        <v>83</v>
      </c>
      <c r="G7" s="102"/>
      <c r="H7" s="103"/>
      <c r="I7" s="98" t="s">
        <v>84</v>
      </c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100"/>
    </row>
    <row r="8" spans="1:26" ht="27.75" customHeight="1" thickBot="1">
      <c r="A8" s="5"/>
      <c r="B8" s="112" t="s">
        <v>85</v>
      </c>
      <c r="C8" s="110"/>
      <c r="D8" s="110"/>
      <c r="E8" s="111"/>
      <c r="F8" s="104"/>
      <c r="G8" s="105"/>
      <c r="H8" s="106"/>
      <c r="I8" s="98" t="s">
        <v>86</v>
      </c>
      <c r="J8" s="99"/>
      <c r="K8" s="100"/>
      <c r="L8" s="98" t="s">
        <v>87</v>
      </c>
      <c r="M8" s="99"/>
      <c r="N8" s="100"/>
      <c r="O8" s="94" t="s">
        <v>0</v>
      </c>
      <c r="P8" s="95"/>
      <c r="Q8" s="95"/>
      <c r="R8" s="95" t="s">
        <v>88</v>
      </c>
      <c r="S8" s="95"/>
      <c r="T8" s="95"/>
      <c r="U8" s="97" t="s">
        <v>89</v>
      </c>
      <c r="V8" s="95"/>
      <c r="W8" s="95"/>
      <c r="X8" s="95" t="s">
        <v>90</v>
      </c>
      <c r="Y8" s="95"/>
      <c r="Z8" s="96"/>
    </row>
    <row r="9" spans="1:26" ht="87.75" customHeight="1">
      <c r="A9" s="5"/>
      <c r="B9" s="113"/>
      <c r="C9" s="136" t="s">
        <v>121</v>
      </c>
      <c r="D9" s="137" t="s">
        <v>130</v>
      </c>
      <c r="E9" s="21" t="s">
        <v>91</v>
      </c>
      <c r="F9" s="22" t="s">
        <v>122</v>
      </c>
      <c r="G9" s="21" t="s">
        <v>123</v>
      </c>
      <c r="H9" s="23" t="s">
        <v>91</v>
      </c>
      <c r="I9" s="22" t="s">
        <v>122</v>
      </c>
      <c r="J9" s="21" t="s">
        <v>123</v>
      </c>
      <c r="K9" s="24" t="s">
        <v>91</v>
      </c>
      <c r="L9" s="22" t="s">
        <v>122</v>
      </c>
      <c r="M9" s="21" t="s">
        <v>123</v>
      </c>
      <c r="N9" s="24" t="s">
        <v>91</v>
      </c>
      <c r="O9" s="22" t="s">
        <v>122</v>
      </c>
      <c r="P9" s="21" t="s">
        <v>123</v>
      </c>
      <c r="Q9" s="24" t="s">
        <v>91</v>
      </c>
      <c r="R9" s="22" t="s">
        <v>122</v>
      </c>
      <c r="S9" s="21" t="s">
        <v>123</v>
      </c>
      <c r="T9" s="24" t="s">
        <v>91</v>
      </c>
      <c r="U9" s="22" t="s">
        <v>122</v>
      </c>
      <c r="V9" s="21" t="s">
        <v>123</v>
      </c>
      <c r="W9" s="24" t="s">
        <v>91</v>
      </c>
      <c r="X9" s="22" t="s">
        <v>122</v>
      </c>
      <c r="Y9" s="21" t="s">
        <v>123</v>
      </c>
      <c r="Z9" s="25" t="s">
        <v>91</v>
      </c>
    </row>
    <row r="10" spans="1:26" ht="42.75" customHeight="1" thickBot="1">
      <c r="A10" s="6"/>
      <c r="B10" s="35" t="s">
        <v>92</v>
      </c>
      <c r="C10" s="128">
        <v>27662065</v>
      </c>
      <c r="D10" s="128">
        <v>27908333.18</v>
      </c>
      <c r="E10" s="36">
        <f aca="true" t="shared" si="0" ref="E10:E29">D10/C10*100</f>
        <v>100.89027402690292</v>
      </c>
      <c r="F10" s="27">
        <v>24131877</v>
      </c>
      <c r="G10" s="27">
        <v>20658805.970000006</v>
      </c>
      <c r="H10" s="26">
        <f aca="true" t="shared" si="1" ref="H10:H29">G10/F10*100</f>
        <v>85.60795320645802</v>
      </c>
      <c r="I10" s="37">
        <v>3691307</v>
      </c>
      <c r="J10" s="37">
        <v>2621155.08</v>
      </c>
      <c r="K10" s="26">
        <f aca="true" t="shared" si="2" ref="K10:K29">J10/I10*100</f>
        <v>71.00886163085325</v>
      </c>
      <c r="L10" s="27"/>
      <c r="M10" s="27"/>
      <c r="N10" s="27"/>
      <c r="O10" s="37">
        <v>10297470</v>
      </c>
      <c r="P10" s="37">
        <v>9900262.44</v>
      </c>
      <c r="Q10" s="26">
        <f aca="true" t="shared" si="3" ref="Q10:Q15">P10/O10*100</f>
        <v>96.14266844186</v>
      </c>
      <c r="R10" s="28"/>
      <c r="S10" s="28"/>
      <c r="T10" s="27"/>
      <c r="U10" s="37">
        <v>8443100</v>
      </c>
      <c r="V10" s="37">
        <v>7171006.97</v>
      </c>
      <c r="W10" s="26">
        <f aca="true" t="shared" si="4" ref="W10:W18">V10/U10*100</f>
        <v>84.93334166360697</v>
      </c>
      <c r="X10" s="37"/>
      <c r="Y10" s="37"/>
      <c r="Z10" s="38"/>
    </row>
    <row r="11" spans="1:26" ht="38.25" customHeight="1">
      <c r="A11" s="5"/>
      <c r="B11" s="39" t="s">
        <v>93</v>
      </c>
      <c r="C11" s="129">
        <v>4870898</v>
      </c>
      <c r="D11" s="129">
        <v>5283371.46</v>
      </c>
      <c r="E11" s="40">
        <f t="shared" si="0"/>
        <v>108.46811943095503</v>
      </c>
      <c r="F11" s="29">
        <v>5737541</v>
      </c>
      <c r="G11" s="29">
        <v>3727185.52</v>
      </c>
      <c r="H11" s="41">
        <f t="shared" si="1"/>
        <v>64.96137491653654</v>
      </c>
      <c r="I11" s="42">
        <v>1191353</v>
      </c>
      <c r="J11" s="42">
        <v>1104540.4</v>
      </c>
      <c r="K11" s="41">
        <f t="shared" si="2"/>
        <v>92.71310854129715</v>
      </c>
      <c r="L11" s="42"/>
      <c r="M11" s="42"/>
      <c r="N11" s="29"/>
      <c r="O11" s="42">
        <v>2034213</v>
      </c>
      <c r="P11" s="42">
        <v>1426325.87</v>
      </c>
      <c r="Q11" s="41">
        <f t="shared" si="3"/>
        <v>70.11683978029833</v>
      </c>
      <c r="R11" s="29"/>
      <c r="S11" s="29"/>
      <c r="T11" s="29"/>
      <c r="U11" s="42">
        <v>1340901</v>
      </c>
      <c r="V11" s="42">
        <v>394152.11</v>
      </c>
      <c r="W11" s="41">
        <f t="shared" si="4"/>
        <v>29.394572007926012</v>
      </c>
      <c r="X11" s="42">
        <v>626017</v>
      </c>
      <c r="Y11" s="42">
        <v>506910.14</v>
      </c>
      <c r="Z11" s="43">
        <f>Y11/X11*100</f>
        <v>80.97386173218938</v>
      </c>
    </row>
    <row r="12" spans="1:26" ht="25.5" hidden="1">
      <c r="A12" s="5"/>
      <c r="B12" s="39" t="s">
        <v>94</v>
      </c>
      <c r="C12" s="129">
        <v>4946615</v>
      </c>
      <c r="D12" s="129">
        <v>5776806.16</v>
      </c>
      <c r="E12" s="40">
        <f t="shared" si="0"/>
        <v>116.78301545602396</v>
      </c>
      <c r="F12" s="29">
        <v>6180909</v>
      </c>
      <c r="G12" s="29">
        <v>3694700.03</v>
      </c>
      <c r="H12" s="41">
        <f t="shared" si="1"/>
        <v>59.77599783462271</v>
      </c>
      <c r="I12" s="42">
        <v>1963536</v>
      </c>
      <c r="J12" s="42">
        <v>1247456.13</v>
      </c>
      <c r="K12" s="41">
        <f t="shared" si="2"/>
        <v>63.531105617620454</v>
      </c>
      <c r="L12" s="44"/>
      <c r="M12" s="44"/>
      <c r="N12" s="29"/>
      <c r="O12" s="42">
        <v>1402527</v>
      </c>
      <c r="P12" s="42">
        <v>1324682.14</v>
      </c>
      <c r="Q12" s="41">
        <f t="shared" si="3"/>
        <v>94.44967120062572</v>
      </c>
      <c r="R12" s="44"/>
      <c r="S12" s="44"/>
      <c r="T12" s="29"/>
      <c r="U12" s="42">
        <v>782631</v>
      </c>
      <c r="V12" s="42">
        <v>336926.38</v>
      </c>
      <c r="W12" s="41">
        <f t="shared" si="4"/>
        <v>43.0504771725117</v>
      </c>
      <c r="X12" s="42">
        <v>546115</v>
      </c>
      <c r="Y12" s="42">
        <v>471282.46</v>
      </c>
      <c r="Z12" s="43">
        <f>Y12/X12*100</f>
        <v>86.29729269476209</v>
      </c>
    </row>
    <row r="13" spans="1:26" ht="25.5" hidden="1">
      <c r="A13" s="5"/>
      <c r="B13" s="39" t="s">
        <v>95</v>
      </c>
      <c r="C13" s="129"/>
      <c r="D13" s="129"/>
      <c r="E13" s="40" t="e">
        <f t="shared" si="0"/>
        <v>#DIV/0!</v>
      </c>
      <c r="F13" s="29"/>
      <c r="G13" s="29"/>
      <c r="H13" s="41" t="e">
        <f t="shared" si="1"/>
        <v>#DIV/0!</v>
      </c>
      <c r="I13" s="42"/>
      <c r="J13" s="42"/>
      <c r="K13" s="41" t="e">
        <f t="shared" si="2"/>
        <v>#DIV/0!</v>
      </c>
      <c r="L13" s="44"/>
      <c r="M13" s="44"/>
      <c r="N13" s="29"/>
      <c r="O13" s="42"/>
      <c r="P13" s="42"/>
      <c r="Q13" s="41" t="e">
        <f t="shared" si="3"/>
        <v>#DIV/0!</v>
      </c>
      <c r="R13" s="44"/>
      <c r="S13" s="44"/>
      <c r="T13" s="29"/>
      <c r="U13" s="42"/>
      <c r="V13" s="42"/>
      <c r="W13" s="41" t="e">
        <f t="shared" si="4"/>
        <v>#DIV/0!</v>
      </c>
      <c r="X13" s="42"/>
      <c r="Y13" s="42"/>
      <c r="Z13" s="43"/>
    </row>
    <row r="14" spans="1:26" ht="25.5">
      <c r="A14" s="5"/>
      <c r="B14" s="39" t="s">
        <v>96</v>
      </c>
      <c r="C14" s="129">
        <v>7142422</v>
      </c>
      <c r="D14" s="129">
        <v>7017172.64</v>
      </c>
      <c r="E14" s="40">
        <f t="shared" si="0"/>
        <v>98.2464021308178</v>
      </c>
      <c r="F14" s="29">
        <v>8286213</v>
      </c>
      <c r="G14" s="29">
        <v>6322302.640000002</v>
      </c>
      <c r="H14" s="41">
        <f t="shared" si="1"/>
        <v>76.2990601376045</v>
      </c>
      <c r="I14" s="42">
        <v>1844036</v>
      </c>
      <c r="J14" s="42">
        <v>1429981.95</v>
      </c>
      <c r="K14" s="41">
        <f t="shared" si="2"/>
        <v>77.54631417174068</v>
      </c>
      <c r="L14" s="42">
        <v>539889</v>
      </c>
      <c r="M14" s="42">
        <v>475195.9</v>
      </c>
      <c r="N14" s="29">
        <f>M14/L14*100</f>
        <v>88.01733319256367</v>
      </c>
      <c r="O14" s="42">
        <v>2609127</v>
      </c>
      <c r="P14" s="42">
        <v>2413022.55</v>
      </c>
      <c r="Q14" s="41">
        <f t="shared" si="3"/>
        <v>92.48390553621958</v>
      </c>
      <c r="R14" s="44"/>
      <c r="S14" s="44"/>
      <c r="T14" s="29"/>
      <c r="U14" s="42">
        <v>2243469</v>
      </c>
      <c r="V14" s="42">
        <v>1366304.57</v>
      </c>
      <c r="W14" s="41">
        <f t="shared" si="4"/>
        <v>60.901424089211844</v>
      </c>
      <c r="X14" s="42">
        <v>709165</v>
      </c>
      <c r="Y14" s="42">
        <v>501413.53</v>
      </c>
      <c r="Z14" s="43">
        <f>Y14/X14*100</f>
        <v>70.7047767444812</v>
      </c>
    </row>
    <row r="15" spans="1:26" ht="25.5">
      <c r="A15" s="5"/>
      <c r="B15" s="39" t="s">
        <v>97</v>
      </c>
      <c r="C15" s="129">
        <v>1846551</v>
      </c>
      <c r="D15" s="129">
        <v>1660013.68</v>
      </c>
      <c r="E15" s="40">
        <f t="shared" si="0"/>
        <v>89.898068344714</v>
      </c>
      <c r="F15" s="29">
        <v>1885551</v>
      </c>
      <c r="G15" s="29">
        <v>1416329.23</v>
      </c>
      <c r="H15" s="41">
        <f t="shared" si="1"/>
        <v>75.11487252267375</v>
      </c>
      <c r="I15" s="42">
        <v>444957</v>
      </c>
      <c r="J15" s="42">
        <v>426827.41</v>
      </c>
      <c r="K15" s="41">
        <f t="shared" si="2"/>
        <v>95.9255411197037</v>
      </c>
      <c r="L15" s="29"/>
      <c r="M15" s="29"/>
      <c r="N15" s="29"/>
      <c r="O15" s="42">
        <v>978921</v>
      </c>
      <c r="P15" s="42">
        <v>765988.65</v>
      </c>
      <c r="Q15" s="41">
        <f t="shared" si="3"/>
        <v>78.24826007410199</v>
      </c>
      <c r="R15" s="44"/>
      <c r="S15" s="44"/>
      <c r="T15" s="29"/>
      <c r="U15" s="42">
        <v>239100</v>
      </c>
      <c r="V15" s="42">
        <v>39774.01</v>
      </c>
      <c r="W15" s="41">
        <f t="shared" si="4"/>
        <v>16.634884985361776</v>
      </c>
      <c r="X15" s="42">
        <v>222573</v>
      </c>
      <c r="Y15" s="42">
        <v>183739.16</v>
      </c>
      <c r="Z15" s="43">
        <f>Y15/X15*100</f>
        <v>82.55231317365539</v>
      </c>
    </row>
    <row r="16" spans="1:26" ht="25.5">
      <c r="A16" s="5"/>
      <c r="B16" s="39" t="s">
        <v>98</v>
      </c>
      <c r="C16" s="129">
        <v>1352614</v>
      </c>
      <c r="D16" s="129">
        <v>2197876.08</v>
      </c>
      <c r="E16" s="40">
        <f t="shared" si="0"/>
        <v>162.491004824732</v>
      </c>
      <c r="F16" s="29">
        <v>1959359</v>
      </c>
      <c r="G16" s="29">
        <v>1799184.13</v>
      </c>
      <c r="H16" s="41">
        <f t="shared" si="1"/>
        <v>91.82513924196637</v>
      </c>
      <c r="I16" s="42">
        <v>679058</v>
      </c>
      <c r="J16" s="42">
        <v>658240.13</v>
      </c>
      <c r="K16" s="41">
        <f t="shared" si="2"/>
        <v>96.93430163550094</v>
      </c>
      <c r="L16" s="29"/>
      <c r="M16" s="29"/>
      <c r="N16" s="29"/>
      <c r="O16" s="42"/>
      <c r="P16" s="42"/>
      <c r="Q16" s="41"/>
      <c r="R16" s="44"/>
      <c r="S16" s="44"/>
      <c r="T16" s="29"/>
      <c r="U16" s="42">
        <v>841609</v>
      </c>
      <c r="V16" s="42">
        <v>828019.95</v>
      </c>
      <c r="W16" s="41">
        <f t="shared" si="4"/>
        <v>98.38534877835194</v>
      </c>
      <c r="X16" s="42">
        <v>203639</v>
      </c>
      <c r="Y16" s="42">
        <v>157077.88</v>
      </c>
      <c r="Z16" s="43">
        <f>Y16/X16*100</f>
        <v>77.13546029984434</v>
      </c>
    </row>
    <row r="17" spans="1:26" ht="26.25" thickBot="1">
      <c r="A17" s="7"/>
      <c r="B17" s="45" t="s">
        <v>99</v>
      </c>
      <c r="C17" s="130">
        <v>15501095</v>
      </c>
      <c r="D17" s="130">
        <v>17699337.79</v>
      </c>
      <c r="E17" s="46">
        <f t="shared" si="0"/>
        <v>114.1812097145395</v>
      </c>
      <c r="F17" s="79">
        <v>13998746</v>
      </c>
      <c r="G17" s="79">
        <v>10045035.719999999</v>
      </c>
      <c r="H17" s="46">
        <f t="shared" si="1"/>
        <v>71.75668249141744</v>
      </c>
      <c r="I17" s="47">
        <v>3188786</v>
      </c>
      <c r="J17" s="47">
        <v>2668043.68</v>
      </c>
      <c r="K17" s="46">
        <f t="shared" si="2"/>
        <v>83.66957456536751</v>
      </c>
      <c r="L17" s="48"/>
      <c r="M17" s="48"/>
      <c r="N17" s="48"/>
      <c r="O17" s="47">
        <v>6019217</v>
      </c>
      <c r="P17" s="47">
        <v>4670904.64</v>
      </c>
      <c r="Q17" s="46">
        <f>P17/O17*100</f>
        <v>77.59987121248494</v>
      </c>
      <c r="R17" s="49"/>
      <c r="S17" s="49"/>
      <c r="T17" s="48"/>
      <c r="U17" s="47">
        <v>2208637</v>
      </c>
      <c r="V17" s="47">
        <v>1309016.61</v>
      </c>
      <c r="W17" s="46">
        <f t="shared" si="4"/>
        <v>59.26807392975849</v>
      </c>
      <c r="X17" s="47">
        <v>1441920</v>
      </c>
      <c r="Y17" s="47">
        <v>969454.23</v>
      </c>
      <c r="Z17" s="50">
        <f>Y17/X17*100</f>
        <v>67.23356566245006</v>
      </c>
    </row>
    <row r="18" spans="1:26" ht="26.25" thickBot="1">
      <c r="A18" s="8"/>
      <c r="B18" s="51" t="s">
        <v>100</v>
      </c>
      <c r="C18" s="131">
        <f>SUM(C11:C17)</f>
        <v>35660195</v>
      </c>
      <c r="D18" s="131">
        <f>SUM(D11:D17)</f>
        <v>39634577.81</v>
      </c>
      <c r="E18" s="52">
        <f t="shared" si="0"/>
        <v>111.1451516459739</v>
      </c>
      <c r="F18" s="54">
        <f>SUM(F11:F17)</f>
        <v>38048319</v>
      </c>
      <c r="G18" s="54">
        <f>SUM(G11:G17)</f>
        <v>27004737.27</v>
      </c>
      <c r="H18" s="53">
        <f t="shared" si="1"/>
        <v>70.97484982188044</v>
      </c>
      <c r="I18" s="54">
        <f>SUM(I11:I17)</f>
        <v>9311726</v>
      </c>
      <c r="J18" s="54">
        <f>SUM(J11:J17)</f>
        <v>7535089.699999999</v>
      </c>
      <c r="K18" s="53">
        <f t="shared" si="2"/>
        <v>80.9204405284262</v>
      </c>
      <c r="L18" s="54">
        <f>SUM(L11:L17)</f>
        <v>539889</v>
      </c>
      <c r="M18" s="54">
        <f>SUM(M11:M17)</f>
        <v>475195.9</v>
      </c>
      <c r="N18" s="54">
        <f>M18/L18*100</f>
        <v>88.01733319256367</v>
      </c>
      <c r="O18" s="54">
        <f>SUM(O11:O17)</f>
        <v>13044005</v>
      </c>
      <c r="P18" s="54">
        <f>SUM(P11:P17)</f>
        <v>10600923.85</v>
      </c>
      <c r="Q18" s="53">
        <f>P18/O18*100</f>
        <v>81.27046754428567</v>
      </c>
      <c r="R18" s="54">
        <f>SUM(R11:R17)</f>
        <v>0</v>
      </c>
      <c r="S18" s="54">
        <f>SUM(S11:S17)</f>
        <v>0</v>
      </c>
      <c r="T18" s="54">
        <f>SUM(T11:T17)</f>
        <v>0</v>
      </c>
      <c r="U18" s="54">
        <f>SUM(U11:U17)</f>
        <v>7656347</v>
      </c>
      <c r="V18" s="54">
        <f>SUM(V11:V17)</f>
        <v>4274193.63</v>
      </c>
      <c r="W18" s="53">
        <f t="shared" si="4"/>
        <v>55.8254952394399</v>
      </c>
      <c r="X18" s="54">
        <f>SUM(X11:X17)</f>
        <v>3749429</v>
      </c>
      <c r="Y18" s="54">
        <f>SUM(Y11:Y17)</f>
        <v>2789877.4</v>
      </c>
      <c r="Z18" s="55">
        <f>Y18/X18*100</f>
        <v>74.40806053401731</v>
      </c>
    </row>
    <row r="19" spans="1:26" ht="25.5">
      <c r="A19" s="5"/>
      <c r="B19" s="56" t="s">
        <v>101</v>
      </c>
      <c r="C19" s="132">
        <v>537330</v>
      </c>
      <c r="D19" s="132">
        <v>528740.37</v>
      </c>
      <c r="E19" s="57">
        <f t="shared" si="0"/>
        <v>98.40142370610239</v>
      </c>
      <c r="F19" s="60">
        <v>611081</v>
      </c>
      <c r="G19" s="60">
        <v>556068.03</v>
      </c>
      <c r="H19" s="58">
        <f t="shared" si="1"/>
        <v>90.99743405538709</v>
      </c>
      <c r="I19" s="59">
        <v>581081</v>
      </c>
      <c r="J19" s="59">
        <v>556068.03</v>
      </c>
      <c r="K19" s="58">
        <f t="shared" si="2"/>
        <v>95.695441771457</v>
      </c>
      <c r="L19" s="60"/>
      <c r="M19" s="60"/>
      <c r="N19" s="60"/>
      <c r="O19" s="60"/>
      <c r="P19" s="60"/>
      <c r="Q19" s="58"/>
      <c r="R19" s="61"/>
      <c r="S19" s="61"/>
      <c r="T19" s="60"/>
      <c r="U19" s="138">
        <v>30000</v>
      </c>
      <c r="V19" s="138">
        <v>0</v>
      </c>
      <c r="W19" s="58"/>
      <c r="X19" s="61"/>
      <c r="Y19" s="61"/>
      <c r="Z19" s="62"/>
    </row>
    <row r="20" spans="1:26" ht="25.5">
      <c r="A20" s="5"/>
      <c r="B20" s="39" t="s">
        <v>102</v>
      </c>
      <c r="C20" s="129">
        <v>3021067</v>
      </c>
      <c r="D20" s="129">
        <v>3037698.39</v>
      </c>
      <c r="E20" s="40">
        <f t="shared" si="0"/>
        <v>100.550513775431</v>
      </c>
      <c r="F20" s="29">
        <v>3215653</v>
      </c>
      <c r="G20" s="29">
        <v>2869283.8</v>
      </c>
      <c r="H20" s="41">
        <f t="shared" si="1"/>
        <v>89.2286512257386</v>
      </c>
      <c r="I20" s="42">
        <v>809915</v>
      </c>
      <c r="J20" s="42">
        <v>792955.05</v>
      </c>
      <c r="K20" s="41">
        <f t="shared" si="2"/>
        <v>97.90595926733053</v>
      </c>
      <c r="L20" s="29"/>
      <c r="M20" s="29"/>
      <c r="N20" s="29"/>
      <c r="O20" s="42">
        <v>1836741</v>
      </c>
      <c r="P20" s="42">
        <v>1610881.4</v>
      </c>
      <c r="Q20" s="41">
        <f>P20/O20*100</f>
        <v>87.70324177442545</v>
      </c>
      <c r="R20" s="44"/>
      <c r="S20" s="44"/>
      <c r="T20" s="29"/>
      <c r="U20" s="138">
        <v>124345</v>
      </c>
      <c r="V20" s="138">
        <v>92275.96</v>
      </c>
      <c r="W20" s="41">
        <f aca="true" t="shared" si="5" ref="W20:W27">V20/U20*100</f>
        <v>74.20962644255901</v>
      </c>
      <c r="X20" s="42">
        <v>430423</v>
      </c>
      <c r="Y20" s="42">
        <v>366497.52</v>
      </c>
      <c r="Z20" s="43">
        <f aca="true" t="shared" si="6" ref="Z20:Z29">Y20/X20*100</f>
        <v>85.14821930984172</v>
      </c>
    </row>
    <row r="21" spans="1:26" ht="25.5">
      <c r="A21" s="5"/>
      <c r="B21" s="39" t="s">
        <v>103</v>
      </c>
      <c r="C21" s="129">
        <v>559542</v>
      </c>
      <c r="D21" s="129">
        <v>618225.25</v>
      </c>
      <c r="E21" s="40">
        <f t="shared" si="0"/>
        <v>110.48772924999375</v>
      </c>
      <c r="F21" s="29">
        <v>756531</v>
      </c>
      <c r="G21" s="29">
        <v>607093.46</v>
      </c>
      <c r="H21" s="41">
        <f t="shared" si="1"/>
        <v>80.24700375794251</v>
      </c>
      <c r="I21" s="42">
        <v>364221</v>
      </c>
      <c r="J21" s="42">
        <v>313348.36</v>
      </c>
      <c r="K21" s="41">
        <f t="shared" si="2"/>
        <v>86.03248027983011</v>
      </c>
      <c r="L21" s="29"/>
      <c r="M21" s="29"/>
      <c r="N21" s="29"/>
      <c r="O21" s="42"/>
      <c r="P21" s="42"/>
      <c r="Q21" s="41"/>
      <c r="R21" s="44"/>
      <c r="S21" s="44"/>
      <c r="T21" s="29"/>
      <c r="U21" s="138">
        <v>92500</v>
      </c>
      <c r="V21" s="138">
        <v>66247.47</v>
      </c>
      <c r="W21" s="41">
        <f t="shared" si="5"/>
        <v>71.61888648648649</v>
      </c>
      <c r="X21" s="42">
        <v>297350</v>
      </c>
      <c r="Y21" s="42">
        <v>227497.63</v>
      </c>
      <c r="Z21" s="43">
        <f t="shared" si="6"/>
        <v>76.50836724398856</v>
      </c>
    </row>
    <row r="22" spans="1:26" ht="25.5">
      <c r="A22" s="5"/>
      <c r="B22" s="39" t="s">
        <v>104</v>
      </c>
      <c r="C22" s="129">
        <v>1581603</v>
      </c>
      <c r="D22" s="129">
        <v>1652559.14</v>
      </c>
      <c r="E22" s="40">
        <f t="shared" si="0"/>
        <v>104.48634328589412</v>
      </c>
      <c r="F22" s="29">
        <v>1114711</v>
      </c>
      <c r="G22" s="29">
        <v>847603.23</v>
      </c>
      <c r="H22" s="41">
        <f t="shared" si="1"/>
        <v>76.03793539311982</v>
      </c>
      <c r="I22" s="42">
        <v>627445</v>
      </c>
      <c r="J22" s="42">
        <v>508152.17</v>
      </c>
      <c r="K22" s="41">
        <f t="shared" si="2"/>
        <v>80.98752400608818</v>
      </c>
      <c r="L22" s="29"/>
      <c r="M22" s="29"/>
      <c r="N22" s="29"/>
      <c r="O22" s="42"/>
      <c r="P22" s="42"/>
      <c r="Q22" s="41"/>
      <c r="R22" s="44"/>
      <c r="S22" s="44"/>
      <c r="T22" s="29"/>
      <c r="U22" s="138">
        <v>247791</v>
      </c>
      <c r="V22" s="138">
        <v>178571.05</v>
      </c>
      <c r="W22" s="41">
        <f t="shared" si="5"/>
        <v>72.0651880011784</v>
      </c>
      <c r="X22" s="42">
        <v>204867</v>
      </c>
      <c r="Y22" s="42">
        <v>140209.83</v>
      </c>
      <c r="Z22" s="43">
        <f t="shared" si="6"/>
        <v>68.43944119843606</v>
      </c>
    </row>
    <row r="23" spans="1:26" ht="27.75" customHeight="1">
      <c r="A23" s="5"/>
      <c r="B23" s="39" t="s">
        <v>105</v>
      </c>
      <c r="C23" s="129">
        <v>1497704</v>
      </c>
      <c r="D23" s="129">
        <v>1748937.82</v>
      </c>
      <c r="E23" s="40">
        <f t="shared" si="0"/>
        <v>116.77459765080418</v>
      </c>
      <c r="F23" s="29">
        <v>2229608</v>
      </c>
      <c r="G23" s="29">
        <v>1491274.8</v>
      </c>
      <c r="H23" s="41">
        <f t="shared" si="1"/>
        <v>66.88506679201008</v>
      </c>
      <c r="I23" s="42">
        <v>995486</v>
      </c>
      <c r="J23" s="42">
        <v>724177.49</v>
      </c>
      <c r="K23" s="41">
        <f t="shared" si="2"/>
        <v>72.74612500828741</v>
      </c>
      <c r="L23" s="29"/>
      <c r="M23" s="29"/>
      <c r="N23" s="29"/>
      <c r="O23" s="42"/>
      <c r="P23" s="42"/>
      <c r="Q23" s="41"/>
      <c r="R23" s="44"/>
      <c r="S23" s="44"/>
      <c r="T23" s="29"/>
      <c r="U23" s="138">
        <v>897085</v>
      </c>
      <c r="V23" s="138">
        <v>532117.49</v>
      </c>
      <c r="W23" s="41">
        <f t="shared" si="5"/>
        <v>59.31628441006147</v>
      </c>
      <c r="X23" s="42">
        <v>289762</v>
      </c>
      <c r="Y23" s="42">
        <v>194436.42</v>
      </c>
      <c r="Z23" s="43">
        <f t="shared" si="6"/>
        <v>67.10211138796667</v>
      </c>
    </row>
    <row r="24" spans="1:30" ht="26.25" thickBot="1">
      <c r="A24" s="5"/>
      <c r="B24" s="39" t="s">
        <v>106</v>
      </c>
      <c r="C24" s="129">
        <v>802183</v>
      </c>
      <c r="D24" s="129">
        <v>939895.28</v>
      </c>
      <c r="E24" s="40">
        <f t="shared" si="0"/>
        <v>117.16719003020508</v>
      </c>
      <c r="F24" s="29">
        <v>1074119</v>
      </c>
      <c r="G24" s="29">
        <v>777977.01</v>
      </c>
      <c r="H24" s="41">
        <f t="shared" si="1"/>
        <v>72.42931276702116</v>
      </c>
      <c r="I24" s="42">
        <v>611493</v>
      </c>
      <c r="J24" s="42">
        <v>502371.86</v>
      </c>
      <c r="K24" s="41">
        <f t="shared" si="2"/>
        <v>82.15496497915757</v>
      </c>
      <c r="L24" s="29"/>
      <c r="M24" s="29"/>
      <c r="N24" s="29"/>
      <c r="O24" s="42"/>
      <c r="P24" s="42"/>
      <c r="Q24" s="41"/>
      <c r="R24" s="44"/>
      <c r="S24" s="44"/>
      <c r="T24" s="29"/>
      <c r="U24" s="138">
        <v>199900</v>
      </c>
      <c r="V24" s="138">
        <v>72500</v>
      </c>
      <c r="W24" s="41">
        <f t="shared" si="5"/>
        <v>36.26813406703352</v>
      </c>
      <c r="X24" s="42">
        <v>235726</v>
      </c>
      <c r="Y24" s="42">
        <v>185644.55</v>
      </c>
      <c r="Z24" s="43">
        <f t="shared" si="6"/>
        <v>78.75438008535333</v>
      </c>
      <c r="AD24" s="9"/>
    </row>
    <row r="25" spans="1:26" ht="26.25" hidden="1" thickBot="1">
      <c r="A25" s="7"/>
      <c r="B25" s="45" t="s">
        <v>107</v>
      </c>
      <c r="C25" s="130"/>
      <c r="D25" s="130"/>
      <c r="E25" s="46" t="e">
        <f t="shared" si="0"/>
        <v>#DIV/0!</v>
      </c>
      <c r="F25" s="79"/>
      <c r="G25" s="79"/>
      <c r="H25" s="46" t="e">
        <f t="shared" si="1"/>
        <v>#DIV/0!</v>
      </c>
      <c r="I25" s="47"/>
      <c r="J25" s="47"/>
      <c r="K25" s="46" t="e">
        <f t="shared" si="2"/>
        <v>#DIV/0!</v>
      </c>
      <c r="L25" s="48"/>
      <c r="M25" s="48"/>
      <c r="N25" s="48"/>
      <c r="O25" s="47"/>
      <c r="P25" s="47"/>
      <c r="Q25" s="46" t="e">
        <f>P25/O25*100</f>
        <v>#DIV/0!</v>
      </c>
      <c r="R25" s="49"/>
      <c r="S25" s="49"/>
      <c r="T25" s="48"/>
      <c r="U25" s="47"/>
      <c r="V25" s="47"/>
      <c r="W25" s="46" t="e">
        <f t="shared" si="5"/>
        <v>#DIV/0!</v>
      </c>
      <c r="X25" s="47"/>
      <c r="Y25" s="47"/>
      <c r="Z25" s="50" t="e">
        <f t="shared" si="6"/>
        <v>#DIV/0!</v>
      </c>
    </row>
    <row r="26" spans="1:26" ht="37.5" customHeight="1" thickBot="1">
      <c r="A26" s="5"/>
      <c r="B26" s="63" t="s">
        <v>108</v>
      </c>
      <c r="C26" s="131">
        <f>SUM(C19:C25)</f>
        <v>7999429</v>
      </c>
      <c r="D26" s="133">
        <f>SUM(D19:D25)</f>
        <v>8526056.25</v>
      </c>
      <c r="E26" s="52">
        <f t="shared" si="0"/>
        <v>106.58331050878755</v>
      </c>
      <c r="F26" s="80">
        <f>SUM(F19:F25)</f>
        <v>9001703</v>
      </c>
      <c r="G26" s="54">
        <f>SUM(G19:G25)</f>
        <v>7149300.329999999</v>
      </c>
      <c r="H26" s="53">
        <f t="shared" si="1"/>
        <v>79.42164199374272</v>
      </c>
      <c r="I26" s="54">
        <f>SUM(I19:I25)</f>
        <v>3989641</v>
      </c>
      <c r="J26" s="54">
        <f>SUM(J19:J25)</f>
        <v>3397072.9599999995</v>
      </c>
      <c r="K26" s="53">
        <f t="shared" si="2"/>
        <v>85.14733430902679</v>
      </c>
      <c r="L26" s="54">
        <f>SUM(L19:L25)</f>
        <v>0</v>
      </c>
      <c r="M26" s="54">
        <f>SUM(M19:M25)</f>
        <v>0</v>
      </c>
      <c r="N26" s="54">
        <f>SUM(N19:N25)</f>
        <v>0</v>
      </c>
      <c r="O26" s="54">
        <f>SUM(O19:O25)</f>
        <v>1836741</v>
      </c>
      <c r="P26" s="54">
        <f>SUM(P19:P25)</f>
        <v>1610881.4</v>
      </c>
      <c r="Q26" s="53">
        <f>P26/O26*100</f>
        <v>87.70324177442545</v>
      </c>
      <c r="R26" s="54"/>
      <c r="S26" s="54"/>
      <c r="T26" s="54"/>
      <c r="U26" s="54">
        <f>SUM(U19:U25)</f>
        <v>1591621</v>
      </c>
      <c r="V26" s="54">
        <f>SUM(V19:V25)</f>
        <v>941711.97</v>
      </c>
      <c r="W26" s="53">
        <f t="shared" si="5"/>
        <v>59.16684750955158</v>
      </c>
      <c r="X26" s="54">
        <f>SUM(X19:X25)</f>
        <v>1458128</v>
      </c>
      <c r="Y26" s="54">
        <f>SUM(Y19:Y25)</f>
        <v>1114285.95</v>
      </c>
      <c r="Z26" s="55">
        <f t="shared" si="6"/>
        <v>76.41893921521292</v>
      </c>
    </row>
    <row r="27" spans="1:26" ht="22.5" customHeight="1" thickBot="1">
      <c r="A27" s="5"/>
      <c r="B27" s="64" t="s">
        <v>109</v>
      </c>
      <c r="C27" s="134">
        <f>C10+C18+C26</f>
        <v>71321689</v>
      </c>
      <c r="D27" s="135">
        <f>D10+D18+D26</f>
        <v>76068967.24000001</v>
      </c>
      <c r="E27" s="65">
        <f t="shared" si="0"/>
        <v>106.65614949191684</v>
      </c>
      <c r="F27" s="30">
        <f>F10+F18+F26</f>
        <v>71181899</v>
      </c>
      <c r="G27" s="66">
        <f>G10+G18+G26</f>
        <v>54812843.57000001</v>
      </c>
      <c r="H27" s="65">
        <f t="shared" si="1"/>
        <v>77.00390736976547</v>
      </c>
      <c r="I27" s="66">
        <f>I10+I18+I26</f>
        <v>16992674</v>
      </c>
      <c r="J27" s="66">
        <f>J10+J18+J26</f>
        <v>13553317.739999998</v>
      </c>
      <c r="K27" s="65">
        <f t="shared" si="2"/>
        <v>79.7597702398104</v>
      </c>
      <c r="L27" s="66">
        <f>L10+L18+L26</f>
        <v>539889</v>
      </c>
      <c r="M27" s="66">
        <f>M10+M18+M26</f>
        <v>475195.9</v>
      </c>
      <c r="N27" s="30">
        <f>N10+N18+N26</f>
        <v>88.01733319256367</v>
      </c>
      <c r="O27" s="66">
        <f>O10+O18+O26</f>
        <v>25178216</v>
      </c>
      <c r="P27" s="66">
        <f>P10+P18+P26</f>
        <v>22112067.689999998</v>
      </c>
      <c r="Q27" s="65">
        <f>P27/O27*100</f>
        <v>87.82221778540624</v>
      </c>
      <c r="R27" s="66"/>
      <c r="S27" s="66"/>
      <c r="T27" s="30"/>
      <c r="U27" s="66">
        <f>U10+U18+U26</f>
        <v>17691068</v>
      </c>
      <c r="V27" s="66">
        <f>V10+V18+V26</f>
        <v>12386912.57</v>
      </c>
      <c r="W27" s="65">
        <f t="shared" si="5"/>
        <v>70.01789021442912</v>
      </c>
      <c r="X27" s="66">
        <f>X10+X18+X26</f>
        <v>5207557</v>
      </c>
      <c r="Y27" s="66">
        <f>Y10+Y18+Y26</f>
        <v>3904163.3499999996</v>
      </c>
      <c r="Z27" s="67">
        <f t="shared" si="6"/>
        <v>74.9711112139531</v>
      </c>
    </row>
    <row r="28" spans="1:26" ht="28.5" customHeight="1" thickBot="1">
      <c r="A28" s="10"/>
      <c r="B28" s="68" t="s">
        <v>110</v>
      </c>
      <c r="C28" s="68">
        <v>392165585.4</v>
      </c>
      <c r="D28" s="68">
        <v>392802916.73</v>
      </c>
      <c r="E28" s="69">
        <f t="shared" si="0"/>
        <v>100.1625158743468</v>
      </c>
      <c r="F28" s="81">
        <v>404855570.4</v>
      </c>
      <c r="G28" s="81">
        <v>361374807.1899999</v>
      </c>
      <c r="H28" s="69">
        <f t="shared" si="1"/>
        <v>89.26017908879436</v>
      </c>
      <c r="I28" s="34">
        <v>2307115</v>
      </c>
      <c r="J28" s="34">
        <v>2133202.9</v>
      </c>
      <c r="K28" s="69">
        <f t="shared" si="2"/>
        <v>92.46192322445998</v>
      </c>
      <c r="L28" s="31"/>
      <c r="M28" s="34"/>
      <c r="N28" s="31"/>
      <c r="O28" s="31">
        <v>120033518</v>
      </c>
      <c r="P28" s="34">
        <v>98540304.98000005</v>
      </c>
      <c r="Q28" s="69">
        <f>P28/O28*100</f>
        <v>82.09399059685983</v>
      </c>
      <c r="R28" s="31">
        <v>52915850</v>
      </c>
      <c r="S28" s="34">
        <v>47850725.65</v>
      </c>
      <c r="T28" s="31">
        <f>S28/R28*100</f>
        <v>90.42796373865298</v>
      </c>
      <c r="U28" s="31"/>
      <c r="V28" s="34"/>
      <c r="W28" s="69"/>
      <c r="X28" s="31">
        <v>7215196</v>
      </c>
      <c r="Y28" s="34">
        <v>6288490.96</v>
      </c>
      <c r="Z28" s="70">
        <f t="shared" si="6"/>
        <v>87.15620421122308</v>
      </c>
    </row>
    <row r="29" spans="1:26" ht="24.75" customHeight="1" thickBot="1">
      <c r="A29" s="7"/>
      <c r="B29" s="71" t="s">
        <v>111</v>
      </c>
      <c r="C29" s="82">
        <f>C27+C28</f>
        <v>463487274.4</v>
      </c>
      <c r="D29" s="83">
        <f>D27+D28</f>
        <v>468871883.97</v>
      </c>
      <c r="E29" s="72">
        <f t="shared" si="0"/>
        <v>101.16175995920722</v>
      </c>
      <c r="F29" s="82">
        <f>F27+F28</f>
        <v>476037469.4</v>
      </c>
      <c r="G29" s="83">
        <f>G27+G28</f>
        <v>416187650.7599999</v>
      </c>
      <c r="H29" s="72">
        <f t="shared" si="1"/>
        <v>87.42749836153966</v>
      </c>
      <c r="I29" s="73">
        <f>I27+I28</f>
        <v>19299789</v>
      </c>
      <c r="J29" s="73">
        <f>J27+J28</f>
        <v>15686520.639999999</v>
      </c>
      <c r="K29" s="74">
        <f t="shared" si="2"/>
        <v>81.2781976010204</v>
      </c>
      <c r="L29" s="32">
        <f>L27+L28</f>
        <v>539889</v>
      </c>
      <c r="M29" s="32">
        <f>M27+M28</f>
        <v>475195.9</v>
      </c>
      <c r="N29" s="32">
        <f>N27+N28</f>
        <v>88.01733319256367</v>
      </c>
      <c r="O29" s="32">
        <f>O27+O28</f>
        <v>145211734</v>
      </c>
      <c r="P29" s="32">
        <f>P27+P28</f>
        <v>120652372.67000005</v>
      </c>
      <c r="Q29" s="74">
        <f>P29/O29*100</f>
        <v>83.08720607247899</v>
      </c>
      <c r="R29" s="32">
        <f>R27+R28</f>
        <v>52915850</v>
      </c>
      <c r="S29" s="32">
        <f>S27+S28</f>
        <v>47850725.65</v>
      </c>
      <c r="T29" s="32">
        <f>S29/R29*100</f>
        <v>90.42796373865298</v>
      </c>
      <c r="U29" s="32">
        <f>U27+U28</f>
        <v>17691068</v>
      </c>
      <c r="V29" s="32">
        <f>V27+V28</f>
        <v>12386912.57</v>
      </c>
      <c r="W29" s="74">
        <f>V29/U29*100</f>
        <v>70.01789021442912</v>
      </c>
      <c r="X29" s="32">
        <f>X27+X28</f>
        <v>12422753</v>
      </c>
      <c r="Y29" s="32">
        <f>Y27+Y28</f>
        <v>10192654.309999999</v>
      </c>
      <c r="Z29" s="75">
        <f t="shared" si="6"/>
        <v>82.04827311627301</v>
      </c>
    </row>
    <row r="30" spans="6:39" ht="22.5">
      <c r="F30" s="84"/>
      <c r="G30" s="84"/>
      <c r="H30" s="11"/>
      <c r="I30" s="12"/>
      <c r="J30" s="13"/>
      <c r="K30" s="12"/>
      <c r="L30" s="12"/>
      <c r="M30" s="12"/>
      <c r="N30" s="12"/>
      <c r="O30" s="12"/>
      <c r="P30" s="13"/>
      <c r="Q30" s="12"/>
      <c r="R30" s="12"/>
      <c r="S30" s="13"/>
      <c r="T30" s="12"/>
      <c r="U30" s="12"/>
      <c r="V30" s="12"/>
      <c r="W30" s="12"/>
      <c r="X30" s="12"/>
      <c r="Y30" s="13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</row>
    <row r="32" spans="6:7" ht="12.75">
      <c r="F32" s="85"/>
      <c r="G32" s="85"/>
    </row>
    <row r="33" ht="12.75">
      <c r="F33" s="85"/>
    </row>
  </sheetData>
  <sheetProtection/>
  <mergeCells count="11"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R119"/>
  <sheetViews>
    <sheetView zoomScalePageLayoutView="0" workbookViewId="0" topLeftCell="A1">
      <pane xSplit="2" ySplit="5" topLeftCell="C4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55" sqref="E55:F59"/>
    </sheetView>
  </sheetViews>
  <sheetFormatPr defaultColWidth="9.140625" defaultRowHeight="12.75"/>
  <cols>
    <col min="1" max="1" width="10.7109375" style="1" customWidth="1"/>
    <col min="2" max="2" width="32.00390625" style="1" customWidth="1"/>
    <col min="3" max="4" width="15.7109375" style="1" customWidth="1"/>
    <col min="5" max="7" width="15.7109375" style="86" customWidth="1"/>
    <col min="8" max="18" width="15.7109375" style="1" customWidth="1"/>
    <col min="19" max="16384" width="9.140625" style="1" customWidth="1"/>
  </cols>
  <sheetData>
    <row r="1" ht="12.75">
      <c r="A1" s="1" t="s">
        <v>2</v>
      </c>
    </row>
    <row r="2" spans="1:14" ht="18">
      <c r="A2" s="91" t="s">
        <v>124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2.75">
      <c r="A3" s="90" t="s">
        <v>43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ht="12.75">
      <c r="A4" s="1" t="s">
        <v>125</v>
      </c>
      <c r="N4" s="114" t="s">
        <v>3</v>
      </c>
    </row>
    <row r="5" spans="1:18" s="33" customFormat="1" ht="63.75">
      <c r="A5" s="115" t="s">
        <v>4</v>
      </c>
      <c r="B5" s="115" t="s">
        <v>5</v>
      </c>
      <c r="C5" s="115" t="s">
        <v>6</v>
      </c>
      <c r="D5" s="115" t="s">
        <v>7</v>
      </c>
      <c r="E5" s="116" t="s">
        <v>8</v>
      </c>
      <c r="F5" s="116" t="s">
        <v>9</v>
      </c>
      <c r="G5" s="116"/>
      <c r="H5" s="115" t="s">
        <v>119</v>
      </c>
      <c r="I5" s="115" t="s">
        <v>120</v>
      </c>
      <c r="J5" s="115" t="s">
        <v>9</v>
      </c>
      <c r="K5" s="115" t="s">
        <v>59</v>
      </c>
      <c r="L5" s="115" t="s">
        <v>10</v>
      </c>
      <c r="M5" s="115" t="s">
        <v>11</v>
      </c>
      <c r="N5" s="115" t="s">
        <v>42</v>
      </c>
      <c r="O5" s="115" t="s">
        <v>12</v>
      </c>
      <c r="P5" s="115" t="s">
        <v>48</v>
      </c>
      <c r="Q5" s="115" t="s">
        <v>49</v>
      </c>
      <c r="R5" s="115" t="s">
        <v>50</v>
      </c>
    </row>
    <row r="6" spans="1:18" ht="12.75">
      <c r="A6" s="117" t="s">
        <v>74</v>
      </c>
      <c r="B6" s="118" t="s">
        <v>44</v>
      </c>
      <c r="C6" s="119">
        <v>36721607</v>
      </c>
      <c r="D6" s="119">
        <v>39101125</v>
      </c>
      <c r="E6" s="120">
        <v>19299789</v>
      </c>
      <c r="F6" s="120">
        <v>15686520.639999999</v>
      </c>
      <c r="G6" s="120">
        <f>F6/E6*100</f>
        <v>81.2781976010204</v>
      </c>
      <c r="H6" s="119">
        <v>15821908.730000004</v>
      </c>
      <c r="I6" s="119">
        <v>0</v>
      </c>
      <c r="J6" s="119">
        <v>15686520.639999999</v>
      </c>
      <c r="K6" s="119">
        <v>135388.09</v>
      </c>
      <c r="L6" s="119">
        <v>8976</v>
      </c>
      <c r="M6" s="119">
        <f aca="true" t="shared" si="0" ref="M6:M69">E6-H6</f>
        <v>3477880.269999996</v>
      </c>
      <c r="N6" s="119">
        <f aca="true" t="shared" si="1" ref="N6:N69">D6-H6</f>
        <v>23279216.269999996</v>
      </c>
      <c r="O6" s="119">
        <f aca="true" t="shared" si="2" ref="O6:O69">IF(E6=0,0,(H6/E6)*100)</f>
        <v>81.97969796457363</v>
      </c>
      <c r="P6" s="119">
        <f aca="true" t="shared" si="3" ref="P6:P69">D6-J6</f>
        <v>23414604.36</v>
      </c>
      <c r="Q6" s="119">
        <f aca="true" t="shared" si="4" ref="Q6:Q69">E6-J6</f>
        <v>3613268.3600000013</v>
      </c>
      <c r="R6" s="119">
        <f aca="true" t="shared" si="5" ref="R6:R69">IF(E6=0,0,(J6/E6)*100)</f>
        <v>81.2781976010204</v>
      </c>
    </row>
    <row r="7" spans="1:18" ht="25.5">
      <c r="A7" s="121" t="s">
        <v>13</v>
      </c>
      <c r="B7" s="122" t="s">
        <v>14</v>
      </c>
      <c r="C7" s="123">
        <v>4781022</v>
      </c>
      <c r="D7" s="123">
        <v>4763977</v>
      </c>
      <c r="E7" s="124">
        <v>2307115</v>
      </c>
      <c r="F7" s="124">
        <v>2133202.9</v>
      </c>
      <c r="G7" s="120">
        <f aca="true" t="shared" si="6" ref="G7:G70">F7/E7*100</f>
        <v>92.46192322445998</v>
      </c>
      <c r="H7" s="123">
        <v>2230715</v>
      </c>
      <c r="I7" s="123">
        <v>0</v>
      </c>
      <c r="J7" s="123">
        <v>2133202.9</v>
      </c>
      <c r="K7" s="123">
        <v>97512.1</v>
      </c>
      <c r="L7" s="123">
        <v>0</v>
      </c>
      <c r="M7" s="123">
        <f t="shared" si="0"/>
        <v>76400</v>
      </c>
      <c r="N7" s="123">
        <f t="shared" si="1"/>
        <v>2533262</v>
      </c>
      <c r="O7" s="123">
        <f t="shared" si="2"/>
        <v>96.68850490764439</v>
      </c>
      <c r="P7" s="123">
        <f t="shared" si="3"/>
        <v>2630774.1</v>
      </c>
      <c r="Q7" s="123">
        <f t="shared" si="4"/>
        <v>173912.1000000001</v>
      </c>
      <c r="R7" s="123">
        <f t="shared" si="5"/>
        <v>92.46192322445998</v>
      </c>
    </row>
    <row r="8" spans="1:18" ht="25.5">
      <c r="A8" s="121" t="s">
        <v>15</v>
      </c>
      <c r="B8" s="122" t="s">
        <v>16</v>
      </c>
      <c r="C8" s="123">
        <v>8009091</v>
      </c>
      <c r="D8" s="123">
        <v>7809091</v>
      </c>
      <c r="E8" s="124">
        <v>3691307</v>
      </c>
      <c r="F8" s="124">
        <v>2621155.08</v>
      </c>
      <c r="G8" s="120">
        <f t="shared" si="6"/>
        <v>71.00886163085325</v>
      </c>
      <c r="H8" s="123">
        <v>2621400.08</v>
      </c>
      <c r="I8" s="123">
        <v>0</v>
      </c>
      <c r="J8" s="123">
        <v>2621155.08</v>
      </c>
      <c r="K8" s="123">
        <v>245</v>
      </c>
      <c r="L8" s="123">
        <v>0</v>
      </c>
      <c r="M8" s="123">
        <f t="shared" si="0"/>
        <v>1069906.92</v>
      </c>
      <c r="N8" s="123">
        <f t="shared" si="1"/>
        <v>5187690.92</v>
      </c>
      <c r="O8" s="123">
        <f t="shared" si="2"/>
        <v>71.01549884634359</v>
      </c>
      <c r="P8" s="123">
        <f t="shared" si="3"/>
        <v>5187935.92</v>
      </c>
      <c r="Q8" s="123">
        <f t="shared" si="4"/>
        <v>1070151.92</v>
      </c>
      <c r="R8" s="123">
        <f t="shared" si="5"/>
        <v>71.00886163085325</v>
      </c>
    </row>
    <row r="9" spans="1:18" ht="25.5">
      <c r="A9" s="121" t="s">
        <v>17</v>
      </c>
      <c r="B9" s="122" t="s">
        <v>18</v>
      </c>
      <c r="C9" s="123">
        <v>2287838</v>
      </c>
      <c r="D9" s="123">
        <v>2771722</v>
      </c>
      <c r="E9" s="124">
        <v>1191353</v>
      </c>
      <c r="F9" s="124">
        <v>1104540.4</v>
      </c>
      <c r="G9" s="120">
        <f t="shared" si="6"/>
        <v>92.71310854129715</v>
      </c>
      <c r="H9" s="123">
        <v>1104540.4</v>
      </c>
      <c r="I9" s="123">
        <v>0</v>
      </c>
      <c r="J9" s="123">
        <v>1104540.4</v>
      </c>
      <c r="K9" s="123">
        <v>0</v>
      </c>
      <c r="L9" s="123">
        <v>0</v>
      </c>
      <c r="M9" s="123">
        <f t="shared" si="0"/>
        <v>86812.6000000001</v>
      </c>
      <c r="N9" s="123">
        <f t="shared" si="1"/>
        <v>1667181.6</v>
      </c>
      <c r="O9" s="123">
        <f t="shared" si="2"/>
        <v>92.71310854129715</v>
      </c>
      <c r="P9" s="123">
        <f t="shared" si="3"/>
        <v>1667181.6</v>
      </c>
      <c r="Q9" s="123">
        <f t="shared" si="4"/>
        <v>86812.6000000001</v>
      </c>
      <c r="R9" s="123">
        <f t="shared" si="5"/>
        <v>92.71310854129715</v>
      </c>
    </row>
    <row r="10" spans="1:18" ht="25.5">
      <c r="A10" s="121" t="s">
        <v>19</v>
      </c>
      <c r="B10" s="122" t="s">
        <v>20</v>
      </c>
      <c r="C10" s="123">
        <v>3224748</v>
      </c>
      <c r="D10" s="123">
        <v>3275123</v>
      </c>
      <c r="E10" s="124">
        <v>1963536</v>
      </c>
      <c r="F10" s="124">
        <v>1247456.13</v>
      </c>
      <c r="G10" s="120">
        <f t="shared" si="6"/>
        <v>63.531105617620454</v>
      </c>
      <c r="H10" s="123">
        <v>1255720.24</v>
      </c>
      <c r="I10" s="123">
        <v>0</v>
      </c>
      <c r="J10" s="123">
        <v>1247456.13</v>
      </c>
      <c r="K10" s="123">
        <v>8264.11</v>
      </c>
      <c r="L10" s="123">
        <v>0</v>
      </c>
      <c r="M10" s="123">
        <f t="shared" si="0"/>
        <v>707815.76</v>
      </c>
      <c r="N10" s="123">
        <f t="shared" si="1"/>
        <v>2019402.76</v>
      </c>
      <c r="O10" s="123">
        <f t="shared" si="2"/>
        <v>63.95198458291572</v>
      </c>
      <c r="P10" s="123">
        <f t="shared" si="3"/>
        <v>2027666.87</v>
      </c>
      <c r="Q10" s="123">
        <f t="shared" si="4"/>
        <v>716079.8700000001</v>
      </c>
      <c r="R10" s="123">
        <f t="shared" si="5"/>
        <v>63.531105617620454</v>
      </c>
    </row>
    <row r="11" spans="1:18" ht="12.75">
      <c r="A11" s="121"/>
      <c r="B11" s="122"/>
      <c r="C11" s="123"/>
      <c r="D11" s="123"/>
      <c r="E11" s="124"/>
      <c r="F11" s="124"/>
      <c r="G11" s="120" t="e">
        <f t="shared" si="6"/>
        <v>#DIV/0!</v>
      </c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</row>
    <row r="12" spans="1:18" ht="25.5">
      <c r="A12" s="121" t="s">
        <v>21</v>
      </c>
      <c r="B12" s="122" t="s">
        <v>22</v>
      </c>
      <c r="C12" s="123">
        <v>3175536</v>
      </c>
      <c r="D12" s="123">
        <v>3879192</v>
      </c>
      <c r="E12" s="124">
        <v>1844036</v>
      </c>
      <c r="F12" s="124">
        <v>1429981.95</v>
      </c>
      <c r="G12" s="120">
        <f t="shared" si="6"/>
        <v>77.54631417174068</v>
      </c>
      <c r="H12" s="123">
        <v>1429981.95</v>
      </c>
      <c r="I12" s="123">
        <v>0</v>
      </c>
      <c r="J12" s="123">
        <v>1429981.95</v>
      </c>
      <c r="K12" s="123">
        <v>0</v>
      </c>
      <c r="L12" s="123">
        <v>0</v>
      </c>
      <c r="M12" s="123">
        <f t="shared" si="0"/>
        <v>414054.05000000005</v>
      </c>
      <c r="N12" s="123">
        <f t="shared" si="1"/>
        <v>2449210.05</v>
      </c>
      <c r="O12" s="123">
        <f t="shared" si="2"/>
        <v>77.54631417174068</v>
      </c>
      <c r="P12" s="123">
        <f t="shared" si="3"/>
        <v>2449210.05</v>
      </c>
      <c r="Q12" s="123">
        <f t="shared" si="4"/>
        <v>414054.05000000005</v>
      </c>
      <c r="R12" s="123">
        <f t="shared" si="5"/>
        <v>77.54631417174068</v>
      </c>
    </row>
    <row r="13" spans="1:18" ht="25.5">
      <c r="A13" s="121" t="s">
        <v>23</v>
      </c>
      <c r="B13" s="122" t="s">
        <v>24</v>
      </c>
      <c r="C13" s="123">
        <v>817754</v>
      </c>
      <c r="D13" s="123">
        <v>856754</v>
      </c>
      <c r="E13" s="124">
        <v>444957</v>
      </c>
      <c r="F13" s="124">
        <v>426827.41</v>
      </c>
      <c r="G13" s="120">
        <f t="shared" si="6"/>
        <v>95.9255411197037</v>
      </c>
      <c r="H13" s="123">
        <v>426827.41</v>
      </c>
      <c r="I13" s="123">
        <v>0</v>
      </c>
      <c r="J13" s="123">
        <v>426827.41</v>
      </c>
      <c r="K13" s="123">
        <v>0</v>
      </c>
      <c r="L13" s="123">
        <v>0</v>
      </c>
      <c r="M13" s="123">
        <f t="shared" si="0"/>
        <v>18129.590000000026</v>
      </c>
      <c r="N13" s="123">
        <f t="shared" si="1"/>
        <v>429926.59</v>
      </c>
      <c r="O13" s="123">
        <f t="shared" si="2"/>
        <v>95.9255411197037</v>
      </c>
      <c r="P13" s="123">
        <f t="shared" si="3"/>
        <v>429926.59</v>
      </c>
      <c r="Q13" s="123">
        <f t="shared" si="4"/>
        <v>18129.590000000026</v>
      </c>
      <c r="R13" s="123">
        <f t="shared" si="5"/>
        <v>95.9255411197037</v>
      </c>
    </row>
    <row r="14" spans="1:18" ht="25.5">
      <c r="A14" s="121" t="s">
        <v>25</v>
      </c>
      <c r="B14" s="122" t="s">
        <v>26</v>
      </c>
      <c r="C14" s="123">
        <v>1632618</v>
      </c>
      <c r="D14" s="123">
        <v>1580818</v>
      </c>
      <c r="E14" s="124">
        <v>679058</v>
      </c>
      <c r="F14" s="124">
        <v>658240.13</v>
      </c>
      <c r="G14" s="120">
        <f t="shared" si="6"/>
        <v>96.93430163550094</v>
      </c>
      <c r="H14" s="123">
        <v>658240.13</v>
      </c>
      <c r="I14" s="123">
        <v>0</v>
      </c>
      <c r="J14" s="123">
        <v>658240.13</v>
      </c>
      <c r="K14" s="123">
        <v>0</v>
      </c>
      <c r="L14" s="123">
        <v>0</v>
      </c>
      <c r="M14" s="123">
        <f t="shared" si="0"/>
        <v>20817.869999999995</v>
      </c>
      <c r="N14" s="123">
        <f t="shared" si="1"/>
        <v>922577.87</v>
      </c>
      <c r="O14" s="123">
        <f t="shared" si="2"/>
        <v>96.93430163550094</v>
      </c>
      <c r="P14" s="123">
        <f t="shared" si="3"/>
        <v>922577.87</v>
      </c>
      <c r="Q14" s="123">
        <f t="shared" si="4"/>
        <v>20817.869999999995</v>
      </c>
      <c r="R14" s="123">
        <f t="shared" si="5"/>
        <v>96.93430163550094</v>
      </c>
    </row>
    <row r="15" spans="1:18" ht="25.5">
      <c r="A15" s="121" t="s">
        <v>27</v>
      </c>
      <c r="B15" s="122" t="s">
        <v>28</v>
      </c>
      <c r="C15" s="123">
        <v>5800946</v>
      </c>
      <c r="D15" s="123">
        <v>6569741</v>
      </c>
      <c r="E15" s="124">
        <v>3188786</v>
      </c>
      <c r="F15" s="124">
        <v>2668043.68</v>
      </c>
      <c r="G15" s="120">
        <f t="shared" si="6"/>
        <v>83.66957456536751</v>
      </c>
      <c r="H15" s="123">
        <v>2678117.78</v>
      </c>
      <c r="I15" s="123">
        <v>0</v>
      </c>
      <c r="J15" s="123">
        <v>2668043.68</v>
      </c>
      <c r="K15" s="123">
        <v>10074.1</v>
      </c>
      <c r="L15" s="123">
        <v>0</v>
      </c>
      <c r="M15" s="123">
        <f t="shared" si="0"/>
        <v>510668.2200000002</v>
      </c>
      <c r="N15" s="123">
        <f t="shared" si="1"/>
        <v>3891623.22</v>
      </c>
      <c r="O15" s="123">
        <f t="shared" si="2"/>
        <v>83.98549730210807</v>
      </c>
      <c r="P15" s="123">
        <f t="shared" si="3"/>
        <v>3901697.32</v>
      </c>
      <c r="Q15" s="123">
        <f t="shared" si="4"/>
        <v>520742.31999999983</v>
      </c>
      <c r="R15" s="123">
        <f t="shared" si="5"/>
        <v>83.66957456536751</v>
      </c>
    </row>
    <row r="16" spans="1:18" ht="25.5">
      <c r="A16" s="121" t="s">
        <v>29</v>
      </c>
      <c r="B16" s="122" t="s">
        <v>30</v>
      </c>
      <c r="C16" s="123">
        <v>843240</v>
      </c>
      <c r="D16" s="123">
        <v>934509</v>
      </c>
      <c r="E16" s="124">
        <v>581081</v>
      </c>
      <c r="F16" s="124">
        <v>556068.03</v>
      </c>
      <c r="G16" s="120">
        <f t="shared" si="6"/>
        <v>95.695441771457</v>
      </c>
      <c r="H16" s="123">
        <v>557043.92</v>
      </c>
      <c r="I16" s="123">
        <v>0</v>
      </c>
      <c r="J16" s="123">
        <v>556068.03</v>
      </c>
      <c r="K16" s="123">
        <v>975.89</v>
      </c>
      <c r="L16" s="123">
        <v>0</v>
      </c>
      <c r="M16" s="123">
        <f t="shared" si="0"/>
        <v>24037.079999999958</v>
      </c>
      <c r="N16" s="123">
        <f t="shared" si="1"/>
        <v>377465.07999999996</v>
      </c>
      <c r="O16" s="123">
        <f t="shared" si="2"/>
        <v>95.86338565535615</v>
      </c>
      <c r="P16" s="123">
        <f t="shared" si="3"/>
        <v>378440.97</v>
      </c>
      <c r="Q16" s="123">
        <f t="shared" si="4"/>
        <v>25012.969999999972</v>
      </c>
      <c r="R16" s="123">
        <f t="shared" si="5"/>
        <v>95.695441771457</v>
      </c>
    </row>
    <row r="17" spans="1:18" ht="25.5">
      <c r="A17" s="121" t="s">
        <v>31</v>
      </c>
      <c r="B17" s="122" t="s">
        <v>32</v>
      </c>
      <c r="C17" s="123">
        <v>1488172</v>
      </c>
      <c r="D17" s="123">
        <v>1584822</v>
      </c>
      <c r="E17" s="124">
        <v>809915</v>
      </c>
      <c r="F17" s="124">
        <v>792955.05</v>
      </c>
      <c r="G17" s="120">
        <f t="shared" si="6"/>
        <v>97.90595926733053</v>
      </c>
      <c r="H17" s="123">
        <v>792955.05</v>
      </c>
      <c r="I17" s="123">
        <v>0</v>
      </c>
      <c r="J17" s="123">
        <v>792955.05</v>
      </c>
      <c r="K17" s="123">
        <v>0</v>
      </c>
      <c r="L17" s="123">
        <v>0</v>
      </c>
      <c r="M17" s="123">
        <f t="shared" si="0"/>
        <v>16959.949999999953</v>
      </c>
      <c r="N17" s="123">
        <f t="shared" si="1"/>
        <v>791866.95</v>
      </c>
      <c r="O17" s="123">
        <f t="shared" si="2"/>
        <v>97.90595926733053</v>
      </c>
      <c r="P17" s="123">
        <f t="shared" si="3"/>
        <v>791866.95</v>
      </c>
      <c r="Q17" s="123">
        <f t="shared" si="4"/>
        <v>16959.949999999953</v>
      </c>
      <c r="R17" s="123">
        <f t="shared" si="5"/>
        <v>97.90595926733053</v>
      </c>
    </row>
    <row r="18" spans="1:18" ht="25.5">
      <c r="A18" s="121" t="s">
        <v>33</v>
      </c>
      <c r="B18" s="122" t="s">
        <v>34</v>
      </c>
      <c r="C18" s="123">
        <v>583596</v>
      </c>
      <c r="D18" s="123">
        <v>751362</v>
      </c>
      <c r="E18" s="124">
        <v>364221</v>
      </c>
      <c r="F18" s="124">
        <v>313348.36</v>
      </c>
      <c r="G18" s="120">
        <f t="shared" si="6"/>
        <v>86.03248027983011</v>
      </c>
      <c r="H18" s="123">
        <v>313348.36</v>
      </c>
      <c r="I18" s="123">
        <v>0</v>
      </c>
      <c r="J18" s="123">
        <v>313348.36</v>
      </c>
      <c r="K18" s="123">
        <v>0</v>
      </c>
      <c r="L18" s="123">
        <v>0</v>
      </c>
      <c r="M18" s="123">
        <f t="shared" si="0"/>
        <v>50872.640000000014</v>
      </c>
      <c r="N18" s="123">
        <f t="shared" si="1"/>
        <v>438013.64</v>
      </c>
      <c r="O18" s="123">
        <f t="shared" si="2"/>
        <v>86.03248027983011</v>
      </c>
      <c r="P18" s="123">
        <f t="shared" si="3"/>
        <v>438013.64</v>
      </c>
      <c r="Q18" s="123">
        <f t="shared" si="4"/>
        <v>50872.640000000014</v>
      </c>
      <c r="R18" s="123">
        <f t="shared" si="5"/>
        <v>86.03248027983011</v>
      </c>
    </row>
    <row r="19" spans="1:18" ht="25.5">
      <c r="A19" s="121" t="s">
        <v>35</v>
      </c>
      <c r="B19" s="122" t="s">
        <v>36</v>
      </c>
      <c r="C19" s="123">
        <v>1157610</v>
      </c>
      <c r="D19" s="123">
        <v>1305378</v>
      </c>
      <c r="E19" s="124">
        <v>627445</v>
      </c>
      <c r="F19" s="124">
        <v>508152.17</v>
      </c>
      <c r="G19" s="120">
        <f t="shared" si="6"/>
        <v>80.98752400608818</v>
      </c>
      <c r="H19" s="123">
        <v>514033.53</v>
      </c>
      <c r="I19" s="123">
        <v>0</v>
      </c>
      <c r="J19" s="123">
        <v>508152.17</v>
      </c>
      <c r="K19" s="123">
        <v>5881.36</v>
      </c>
      <c r="L19" s="123">
        <v>0</v>
      </c>
      <c r="M19" s="123">
        <f t="shared" si="0"/>
        <v>113411.46999999997</v>
      </c>
      <c r="N19" s="123">
        <f t="shared" si="1"/>
        <v>791344.47</v>
      </c>
      <c r="O19" s="123">
        <f t="shared" si="2"/>
        <v>81.9248746902119</v>
      </c>
      <c r="P19" s="123">
        <f t="shared" si="3"/>
        <v>797225.8300000001</v>
      </c>
      <c r="Q19" s="123">
        <f t="shared" si="4"/>
        <v>119292.83000000002</v>
      </c>
      <c r="R19" s="123">
        <f t="shared" si="5"/>
        <v>80.98752400608818</v>
      </c>
    </row>
    <row r="20" spans="1:18" ht="25.5">
      <c r="A20" s="121" t="s">
        <v>37</v>
      </c>
      <c r="B20" s="122" t="s">
        <v>38</v>
      </c>
      <c r="C20" s="123">
        <v>1759901</v>
      </c>
      <c r="D20" s="123">
        <v>1809101</v>
      </c>
      <c r="E20" s="124">
        <v>995486</v>
      </c>
      <c r="F20" s="124">
        <v>724177.49</v>
      </c>
      <c r="G20" s="120">
        <f t="shared" si="6"/>
        <v>72.74612500828741</v>
      </c>
      <c r="H20" s="123">
        <v>724177.49</v>
      </c>
      <c r="I20" s="123">
        <v>0</v>
      </c>
      <c r="J20" s="123">
        <v>724177.49</v>
      </c>
      <c r="K20" s="123">
        <v>0</v>
      </c>
      <c r="L20" s="123">
        <v>0</v>
      </c>
      <c r="M20" s="123">
        <f t="shared" si="0"/>
        <v>271308.51</v>
      </c>
      <c r="N20" s="123">
        <f t="shared" si="1"/>
        <v>1084923.51</v>
      </c>
      <c r="O20" s="123">
        <f t="shared" si="2"/>
        <v>72.74612500828741</v>
      </c>
      <c r="P20" s="123">
        <f t="shared" si="3"/>
        <v>1084923.51</v>
      </c>
      <c r="Q20" s="123">
        <f t="shared" si="4"/>
        <v>271308.51</v>
      </c>
      <c r="R20" s="123">
        <f t="shared" si="5"/>
        <v>72.74612500828741</v>
      </c>
    </row>
    <row r="21" spans="1:18" ht="25.5">
      <c r="A21" s="121" t="s">
        <v>39</v>
      </c>
      <c r="B21" s="122" t="s">
        <v>40</v>
      </c>
      <c r="C21" s="123">
        <v>1159535</v>
      </c>
      <c r="D21" s="123">
        <v>1209535</v>
      </c>
      <c r="E21" s="124">
        <v>611493</v>
      </c>
      <c r="F21" s="124">
        <v>502371.86</v>
      </c>
      <c r="G21" s="120">
        <f t="shared" si="6"/>
        <v>82.15496497915757</v>
      </c>
      <c r="H21" s="123">
        <v>514807.39</v>
      </c>
      <c r="I21" s="123">
        <v>0</v>
      </c>
      <c r="J21" s="123">
        <v>502371.86</v>
      </c>
      <c r="K21" s="123">
        <v>12435.53</v>
      </c>
      <c r="L21" s="123">
        <v>8976</v>
      </c>
      <c r="M21" s="123">
        <f t="shared" si="0"/>
        <v>96685.60999999999</v>
      </c>
      <c r="N21" s="123">
        <f t="shared" si="1"/>
        <v>694727.61</v>
      </c>
      <c r="O21" s="123">
        <f t="shared" si="2"/>
        <v>84.18859905182889</v>
      </c>
      <c r="P21" s="123">
        <f t="shared" si="3"/>
        <v>707163.14</v>
      </c>
      <c r="Q21" s="123">
        <f t="shared" si="4"/>
        <v>109121.14000000001</v>
      </c>
      <c r="R21" s="123">
        <f t="shared" si="5"/>
        <v>82.15496497915757</v>
      </c>
    </row>
    <row r="22" spans="1:18" ht="12.75">
      <c r="A22" s="121"/>
      <c r="B22" s="122"/>
      <c r="C22" s="123"/>
      <c r="D22" s="123"/>
      <c r="E22" s="124"/>
      <c r="F22" s="124"/>
      <c r="G22" s="120" t="e">
        <f t="shared" si="6"/>
        <v>#DIV/0!</v>
      </c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</row>
    <row r="23" spans="1:18" ht="12.75">
      <c r="A23" s="117" t="s">
        <v>75</v>
      </c>
      <c r="B23" s="118" t="s">
        <v>0</v>
      </c>
      <c r="C23" s="119">
        <v>244972598</v>
      </c>
      <c r="D23" s="119">
        <v>253230496</v>
      </c>
      <c r="E23" s="120">
        <v>145211734</v>
      </c>
      <c r="F23" s="120">
        <v>120652372.67000006</v>
      </c>
      <c r="G23" s="120">
        <f t="shared" si="6"/>
        <v>83.087206072479</v>
      </c>
      <c r="H23" s="119">
        <v>121054064.12000002</v>
      </c>
      <c r="I23" s="119">
        <v>0</v>
      </c>
      <c r="J23" s="119">
        <v>120652372.67000006</v>
      </c>
      <c r="K23" s="119">
        <v>401691.45</v>
      </c>
      <c r="L23" s="119">
        <v>0</v>
      </c>
      <c r="M23" s="119">
        <f t="shared" si="0"/>
        <v>24157669.87999998</v>
      </c>
      <c r="N23" s="119">
        <f t="shared" si="1"/>
        <v>132176431.87999998</v>
      </c>
      <c r="O23" s="119">
        <f t="shared" si="2"/>
        <v>83.3638307218341</v>
      </c>
      <c r="P23" s="119">
        <f t="shared" si="3"/>
        <v>132578123.32999994</v>
      </c>
      <c r="Q23" s="119">
        <f t="shared" si="4"/>
        <v>24559361.32999994</v>
      </c>
      <c r="R23" s="119">
        <f t="shared" si="5"/>
        <v>83.087206072479</v>
      </c>
    </row>
    <row r="24" spans="1:18" ht="25.5">
      <c r="A24" s="121" t="s">
        <v>13</v>
      </c>
      <c r="B24" s="122" t="s">
        <v>14</v>
      </c>
      <c r="C24" s="123">
        <v>200996802</v>
      </c>
      <c r="D24" s="123">
        <v>206487671</v>
      </c>
      <c r="E24" s="124">
        <v>120033518</v>
      </c>
      <c r="F24" s="124">
        <v>98540304.98000005</v>
      </c>
      <c r="G24" s="120">
        <f t="shared" si="6"/>
        <v>82.09399059685983</v>
      </c>
      <c r="H24" s="123">
        <v>98930965.51000002</v>
      </c>
      <c r="I24" s="123">
        <v>0</v>
      </c>
      <c r="J24" s="123">
        <v>98540304.98000005</v>
      </c>
      <c r="K24" s="123">
        <v>390660.53</v>
      </c>
      <c r="L24" s="123">
        <v>0</v>
      </c>
      <c r="M24" s="123">
        <f t="shared" si="0"/>
        <v>21102552.48999998</v>
      </c>
      <c r="N24" s="123">
        <f t="shared" si="1"/>
        <v>107556705.48999998</v>
      </c>
      <c r="O24" s="123">
        <f t="shared" si="2"/>
        <v>82.41945013225391</v>
      </c>
      <c r="P24" s="123">
        <f t="shared" si="3"/>
        <v>107947366.01999995</v>
      </c>
      <c r="Q24" s="123">
        <f t="shared" si="4"/>
        <v>21493213.01999995</v>
      </c>
      <c r="R24" s="123">
        <f t="shared" si="5"/>
        <v>82.09399059685983</v>
      </c>
    </row>
    <row r="25" spans="1:18" ht="25.5">
      <c r="A25" s="121" t="s">
        <v>15</v>
      </c>
      <c r="B25" s="122" t="s">
        <v>16</v>
      </c>
      <c r="C25" s="123">
        <v>18419093</v>
      </c>
      <c r="D25" s="123">
        <v>18909093</v>
      </c>
      <c r="E25" s="124">
        <v>10297470</v>
      </c>
      <c r="F25" s="124">
        <v>9900262.44</v>
      </c>
      <c r="G25" s="120">
        <f t="shared" si="6"/>
        <v>96.14266844186</v>
      </c>
      <c r="H25" s="123">
        <v>9900262.44</v>
      </c>
      <c r="I25" s="123">
        <v>0</v>
      </c>
      <c r="J25" s="123">
        <v>9900262.44</v>
      </c>
      <c r="K25" s="123">
        <v>0</v>
      </c>
      <c r="L25" s="123">
        <v>0</v>
      </c>
      <c r="M25" s="123">
        <f t="shared" si="0"/>
        <v>397207.5600000005</v>
      </c>
      <c r="N25" s="123">
        <f t="shared" si="1"/>
        <v>9008830.56</v>
      </c>
      <c r="O25" s="123">
        <f t="shared" si="2"/>
        <v>96.14266844186</v>
      </c>
      <c r="P25" s="123">
        <f t="shared" si="3"/>
        <v>9008830.56</v>
      </c>
      <c r="Q25" s="123">
        <f t="shared" si="4"/>
        <v>397207.5600000005</v>
      </c>
      <c r="R25" s="123">
        <f t="shared" si="5"/>
        <v>96.14266844186</v>
      </c>
    </row>
    <row r="26" spans="1:18" ht="25.5">
      <c r="A26" s="121" t="s">
        <v>17</v>
      </c>
      <c r="B26" s="122" t="s">
        <v>18</v>
      </c>
      <c r="C26" s="123">
        <v>3385146</v>
      </c>
      <c r="D26" s="123">
        <v>3734653</v>
      </c>
      <c r="E26" s="124">
        <v>2034213</v>
      </c>
      <c r="F26" s="124">
        <v>1426325.87</v>
      </c>
      <c r="G26" s="120">
        <f t="shared" si="6"/>
        <v>70.11683978029833</v>
      </c>
      <c r="H26" s="123">
        <v>1426325.87</v>
      </c>
      <c r="I26" s="123">
        <v>0</v>
      </c>
      <c r="J26" s="123">
        <v>1426325.87</v>
      </c>
      <c r="K26" s="123">
        <v>0</v>
      </c>
      <c r="L26" s="123">
        <v>0</v>
      </c>
      <c r="M26" s="123">
        <f t="shared" si="0"/>
        <v>607887.1299999999</v>
      </c>
      <c r="N26" s="123">
        <f t="shared" si="1"/>
        <v>2308327.13</v>
      </c>
      <c r="O26" s="123">
        <f t="shared" si="2"/>
        <v>70.11683978029833</v>
      </c>
      <c r="P26" s="123">
        <f t="shared" si="3"/>
        <v>2308327.13</v>
      </c>
      <c r="Q26" s="123">
        <f t="shared" si="4"/>
        <v>607887.1299999999</v>
      </c>
      <c r="R26" s="123">
        <f t="shared" si="5"/>
        <v>70.11683978029833</v>
      </c>
    </row>
    <row r="27" spans="1:18" ht="25.5">
      <c r="A27" s="121" t="s">
        <v>19</v>
      </c>
      <c r="B27" s="122" t="s">
        <v>20</v>
      </c>
      <c r="C27" s="123">
        <v>2745687</v>
      </c>
      <c r="D27" s="123">
        <v>2766522</v>
      </c>
      <c r="E27" s="124">
        <v>1402527</v>
      </c>
      <c r="F27" s="124">
        <v>1324682.14</v>
      </c>
      <c r="G27" s="120">
        <f t="shared" si="6"/>
        <v>94.44967120062572</v>
      </c>
      <c r="H27" s="123">
        <v>1333937.4</v>
      </c>
      <c r="I27" s="123">
        <v>0</v>
      </c>
      <c r="J27" s="123">
        <v>1324682.14</v>
      </c>
      <c r="K27" s="123">
        <v>9255.26</v>
      </c>
      <c r="L27" s="123">
        <v>0</v>
      </c>
      <c r="M27" s="123">
        <f t="shared" si="0"/>
        <v>68589.6000000001</v>
      </c>
      <c r="N27" s="123">
        <f t="shared" si="1"/>
        <v>1432584.6</v>
      </c>
      <c r="O27" s="123">
        <f t="shared" si="2"/>
        <v>95.10957008314278</v>
      </c>
      <c r="P27" s="123">
        <f t="shared" si="3"/>
        <v>1441839.86</v>
      </c>
      <c r="Q27" s="123">
        <f t="shared" si="4"/>
        <v>77844.8600000001</v>
      </c>
      <c r="R27" s="123">
        <f t="shared" si="5"/>
        <v>94.44967120062572</v>
      </c>
    </row>
    <row r="28" spans="1:18" ht="12.75">
      <c r="A28" s="121"/>
      <c r="B28" s="122"/>
      <c r="C28" s="123"/>
      <c r="D28" s="123"/>
      <c r="E28" s="124"/>
      <c r="F28" s="124"/>
      <c r="G28" s="120" t="e">
        <f t="shared" si="6"/>
        <v>#DIV/0!</v>
      </c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</row>
    <row r="29" spans="1:18" ht="25.5">
      <c r="A29" s="121" t="s">
        <v>21</v>
      </c>
      <c r="B29" s="122" t="s">
        <v>22</v>
      </c>
      <c r="C29" s="123">
        <v>5150151</v>
      </c>
      <c r="D29" s="123">
        <v>5166151</v>
      </c>
      <c r="E29" s="124">
        <v>2609127</v>
      </c>
      <c r="F29" s="124">
        <v>2413022.55</v>
      </c>
      <c r="G29" s="120">
        <f t="shared" si="6"/>
        <v>92.48390553621958</v>
      </c>
      <c r="H29" s="123">
        <v>2414784.21</v>
      </c>
      <c r="I29" s="123">
        <v>0</v>
      </c>
      <c r="J29" s="123">
        <v>2413022.55</v>
      </c>
      <c r="K29" s="123">
        <v>1761.66</v>
      </c>
      <c r="L29" s="123">
        <v>0</v>
      </c>
      <c r="M29" s="123">
        <f t="shared" si="0"/>
        <v>194342.79000000004</v>
      </c>
      <c r="N29" s="123">
        <f t="shared" si="1"/>
        <v>2751366.79</v>
      </c>
      <c r="O29" s="123">
        <f t="shared" si="2"/>
        <v>92.55142467193049</v>
      </c>
      <c r="P29" s="123">
        <f t="shared" si="3"/>
        <v>2753128.45</v>
      </c>
      <c r="Q29" s="123">
        <f t="shared" si="4"/>
        <v>196104.4500000002</v>
      </c>
      <c r="R29" s="123">
        <f t="shared" si="5"/>
        <v>92.48390553621958</v>
      </c>
    </row>
    <row r="30" spans="1:18" ht="25.5">
      <c r="A30" s="121" t="s">
        <v>23</v>
      </c>
      <c r="B30" s="122" t="s">
        <v>24</v>
      </c>
      <c r="C30" s="123">
        <v>1972261</v>
      </c>
      <c r="D30" s="123">
        <v>1972261</v>
      </c>
      <c r="E30" s="124">
        <v>978921</v>
      </c>
      <c r="F30" s="124">
        <v>765988.65</v>
      </c>
      <c r="G30" s="120">
        <f t="shared" si="6"/>
        <v>78.24826007410199</v>
      </c>
      <c r="H30" s="123">
        <v>766002.65</v>
      </c>
      <c r="I30" s="123">
        <v>0</v>
      </c>
      <c r="J30" s="123">
        <v>765988.65</v>
      </c>
      <c r="K30" s="123">
        <v>14</v>
      </c>
      <c r="L30" s="123">
        <v>0</v>
      </c>
      <c r="M30" s="123">
        <f t="shared" si="0"/>
        <v>212918.34999999998</v>
      </c>
      <c r="N30" s="123">
        <f t="shared" si="1"/>
        <v>1206258.35</v>
      </c>
      <c r="O30" s="123">
        <f t="shared" si="2"/>
        <v>78.24969022015055</v>
      </c>
      <c r="P30" s="123">
        <f t="shared" si="3"/>
        <v>1206272.35</v>
      </c>
      <c r="Q30" s="123">
        <f t="shared" si="4"/>
        <v>212932.34999999998</v>
      </c>
      <c r="R30" s="123">
        <f t="shared" si="5"/>
        <v>78.24826007410199</v>
      </c>
    </row>
    <row r="31" spans="1:18" ht="12.75">
      <c r="A31" s="121"/>
      <c r="B31" s="122"/>
      <c r="C31" s="123"/>
      <c r="D31" s="123"/>
      <c r="E31" s="124"/>
      <c r="F31" s="124"/>
      <c r="G31" s="120" t="e">
        <f t="shared" si="6"/>
        <v>#DIV/0!</v>
      </c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</row>
    <row r="32" spans="1:18" ht="25.5">
      <c r="A32" s="121" t="s">
        <v>27</v>
      </c>
      <c r="B32" s="122" t="s">
        <v>28</v>
      </c>
      <c r="C32" s="123">
        <v>9253509</v>
      </c>
      <c r="D32" s="123">
        <v>10761729</v>
      </c>
      <c r="E32" s="124">
        <v>6019217</v>
      </c>
      <c r="F32" s="124">
        <v>4670904.64</v>
      </c>
      <c r="G32" s="120">
        <f t="shared" si="6"/>
        <v>77.59987121248494</v>
      </c>
      <c r="H32" s="123">
        <v>4670904.64</v>
      </c>
      <c r="I32" s="123">
        <v>0</v>
      </c>
      <c r="J32" s="123">
        <v>4670904.64</v>
      </c>
      <c r="K32" s="123">
        <v>0</v>
      </c>
      <c r="L32" s="123">
        <v>0</v>
      </c>
      <c r="M32" s="123">
        <f t="shared" si="0"/>
        <v>1348312.3600000003</v>
      </c>
      <c r="N32" s="123">
        <f t="shared" si="1"/>
        <v>6090824.36</v>
      </c>
      <c r="O32" s="123">
        <f t="shared" si="2"/>
        <v>77.59987121248494</v>
      </c>
      <c r="P32" s="123">
        <f t="shared" si="3"/>
        <v>6090824.36</v>
      </c>
      <c r="Q32" s="123">
        <f t="shared" si="4"/>
        <v>1348312.3600000003</v>
      </c>
      <c r="R32" s="123">
        <f t="shared" si="5"/>
        <v>77.59987121248494</v>
      </c>
    </row>
    <row r="33" spans="1:18" ht="25.5">
      <c r="A33" s="121" t="s">
        <v>31</v>
      </c>
      <c r="B33" s="122" t="s">
        <v>32</v>
      </c>
      <c r="C33" s="123">
        <v>3049949</v>
      </c>
      <c r="D33" s="123">
        <v>3432416</v>
      </c>
      <c r="E33" s="124">
        <v>1836741</v>
      </c>
      <c r="F33" s="124">
        <v>1610881.4</v>
      </c>
      <c r="G33" s="120">
        <f t="shared" si="6"/>
        <v>87.70324177442545</v>
      </c>
      <c r="H33" s="123">
        <v>1610881.4</v>
      </c>
      <c r="I33" s="123">
        <v>0</v>
      </c>
      <c r="J33" s="123">
        <v>1610881.4</v>
      </c>
      <c r="K33" s="123">
        <v>0</v>
      </c>
      <c r="L33" s="123">
        <v>0</v>
      </c>
      <c r="M33" s="123">
        <f t="shared" si="0"/>
        <v>225859.6000000001</v>
      </c>
      <c r="N33" s="123">
        <f t="shared" si="1"/>
        <v>1821534.6</v>
      </c>
      <c r="O33" s="123">
        <f t="shared" si="2"/>
        <v>87.70324177442545</v>
      </c>
      <c r="P33" s="123">
        <f t="shared" si="3"/>
        <v>1821534.6</v>
      </c>
      <c r="Q33" s="123">
        <f t="shared" si="4"/>
        <v>225859.6000000001</v>
      </c>
      <c r="R33" s="123">
        <f t="shared" si="5"/>
        <v>87.70324177442545</v>
      </c>
    </row>
    <row r="34" spans="1:18" ht="12.75">
      <c r="A34" s="117" t="s">
        <v>76</v>
      </c>
      <c r="B34" s="118" t="s">
        <v>45</v>
      </c>
      <c r="C34" s="119">
        <v>84467355</v>
      </c>
      <c r="D34" s="119">
        <v>87324213</v>
      </c>
      <c r="E34" s="120">
        <v>52915850</v>
      </c>
      <c r="F34" s="120">
        <v>47850725.65</v>
      </c>
      <c r="G34" s="120">
        <f t="shared" si="6"/>
        <v>90.42796373865298</v>
      </c>
      <c r="H34" s="119">
        <v>49572963.43</v>
      </c>
      <c r="I34" s="119">
        <v>0</v>
      </c>
      <c r="J34" s="119">
        <v>47850725.65</v>
      </c>
      <c r="K34" s="119">
        <v>1722237.78</v>
      </c>
      <c r="L34" s="119">
        <v>141868.19</v>
      </c>
      <c r="M34" s="119">
        <f t="shared" si="0"/>
        <v>3342886.5700000003</v>
      </c>
      <c r="N34" s="119">
        <f t="shared" si="1"/>
        <v>37751249.57</v>
      </c>
      <c r="O34" s="119">
        <f t="shared" si="2"/>
        <v>93.68263654462699</v>
      </c>
      <c r="P34" s="119">
        <f t="shared" si="3"/>
        <v>39473487.35</v>
      </c>
      <c r="Q34" s="119">
        <f t="shared" si="4"/>
        <v>5065124.3500000015</v>
      </c>
      <c r="R34" s="119">
        <f t="shared" si="5"/>
        <v>90.42796373865298</v>
      </c>
    </row>
    <row r="35" spans="1:18" ht="25.5">
      <c r="A35" s="121" t="s">
        <v>13</v>
      </c>
      <c r="B35" s="122" t="s">
        <v>14</v>
      </c>
      <c r="C35" s="123">
        <v>84467355</v>
      </c>
      <c r="D35" s="123">
        <v>87324213</v>
      </c>
      <c r="E35" s="124">
        <v>52915850</v>
      </c>
      <c r="F35" s="124">
        <v>47850725.65</v>
      </c>
      <c r="G35" s="120">
        <f t="shared" si="6"/>
        <v>90.42796373865298</v>
      </c>
      <c r="H35" s="123">
        <v>49572963.43</v>
      </c>
      <c r="I35" s="123">
        <v>0</v>
      </c>
      <c r="J35" s="123">
        <v>47850725.65</v>
      </c>
      <c r="K35" s="123">
        <v>1722237.78</v>
      </c>
      <c r="L35" s="123">
        <v>141868.19</v>
      </c>
      <c r="M35" s="123">
        <f t="shared" si="0"/>
        <v>3342886.5700000003</v>
      </c>
      <c r="N35" s="123">
        <f t="shared" si="1"/>
        <v>37751249.57</v>
      </c>
      <c r="O35" s="123">
        <f t="shared" si="2"/>
        <v>93.68263654462699</v>
      </c>
      <c r="P35" s="123">
        <f t="shared" si="3"/>
        <v>39473487.35</v>
      </c>
      <c r="Q35" s="123">
        <f t="shared" si="4"/>
        <v>5065124.3500000015</v>
      </c>
      <c r="R35" s="123">
        <f t="shared" si="5"/>
        <v>90.42796373865298</v>
      </c>
    </row>
    <row r="36" spans="1:18" ht="25.5">
      <c r="A36" s="117" t="s">
        <v>77</v>
      </c>
      <c r="B36" s="118" t="s">
        <v>46</v>
      </c>
      <c r="C36" s="119">
        <v>289770465</v>
      </c>
      <c r="D36" s="119">
        <v>299073562</v>
      </c>
      <c r="E36" s="120">
        <v>181937877.4</v>
      </c>
      <c r="F36" s="120">
        <v>171215408.92999998</v>
      </c>
      <c r="G36" s="120">
        <f t="shared" si="6"/>
        <v>94.10652216941824</v>
      </c>
      <c r="H36" s="119">
        <v>171261382.69999996</v>
      </c>
      <c r="I36" s="119">
        <v>0</v>
      </c>
      <c r="J36" s="119">
        <v>171215408.92999998</v>
      </c>
      <c r="K36" s="119">
        <v>45973.77</v>
      </c>
      <c r="L36" s="119">
        <v>51746575.85</v>
      </c>
      <c r="M36" s="119">
        <f t="shared" si="0"/>
        <v>10676494.700000048</v>
      </c>
      <c r="N36" s="119">
        <f t="shared" si="1"/>
        <v>127812179.30000004</v>
      </c>
      <c r="O36" s="119">
        <f t="shared" si="2"/>
        <v>94.13179110772673</v>
      </c>
      <c r="P36" s="119">
        <f t="shared" si="3"/>
        <v>127858153.07000002</v>
      </c>
      <c r="Q36" s="119">
        <f t="shared" si="4"/>
        <v>10722468.470000029</v>
      </c>
      <c r="R36" s="119">
        <f t="shared" si="5"/>
        <v>94.10652216941824</v>
      </c>
    </row>
    <row r="37" spans="1:18" ht="25.5">
      <c r="A37" s="121" t="s">
        <v>13</v>
      </c>
      <c r="B37" s="122" t="s">
        <v>14</v>
      </c>
      <c r="C37" s="123">
        <v>289546465</v>
      </c>
      <c r="D37" s="123">
        <v>296742367</v>
      </c>
      <c r="E37" s="124">
        <v>180209842.4</v>
      </c>
      <c r="F37" s="124">
        <v>170298862.77</v>
      </c>
      <c r="G37" s="120">
        <f t="shared" si="6"/>
        <v>94.50031169329739</v>
      </c>
      <c r="H37" s="123">
        <v>170343455.65</v>
      </c>
      <c r="I37" s="123">
        <v>0</v>
      </c>
      <c r="J37" s="123">
        <v>170298862.77</v>
      </c>
      <c r="K37" s="123">
        <v>44592.88</v>
      </c>
      <c r="L37" s="123">
        <v>51746575.85</v>
      </c>
      <c r="M37" s="123">
        <f t="shared" si="0"/>
        <v>9866386.75</v>
      </c>
      <c r="N37" s="123">
        <f t="shared" si="1"/>
        <v>126398911.35</v>
      </c>
      <c r="O37" s="123">
        <f t="shared" si="2"/>
        <v>94.525056668048</v>
      </c>
      <c r="P37" s="123">
        <f t="shared" si="3"/>
        <v>126443504.22999999</v>
      </c>
      <c r="Q37" s="123">
        <f t="shared" si="4"/>
        <v>9910979.629999995</v>
      </c>
      <c r="R37" s="123">
        <f t="shared" si="5"/>
        <v>94.50031169329739</v>
      </c>
    </row>
    <row r="38" spans="1:18" ht="25.5">
      <c r="A38" s="121" t="s">
        <v>15</v>
      </c>
      <c r="B38" s="122" t="s">
        <v>16</v>
      </c>
      <c r="C38" s="123">
        <v>0</v>
      </c>
      <c r="D38" s="123">
        <v>900000</v>
      </c>
      <c r="E38" s="124">
        <v>900000</v>
      </c>
      <c r="F38" s="124">
        <v>409339.77</v>
      </c>
      <c r="G38" s="120">
        <f t="shared" si="6"/>
        <v>45.48219666666667</v>
      </c>
      <c r="H38" s="123">
        <v>409339.77</v>
      </c>
      <c r="I38" s="123">
        <v>0</v>
      </c>
      <c r="J38" s="123">
        <v>409339.77</v>
      </c>
      <c r="K38" s="123">
        <v>0</v>
      </c>
      <c r="L38" s="123">
        <v>0</v>
      </c>
      <c r="M38" s="123">
        <f t="shared" si="0"/>
        <v>490660.23</v>
      </c>
      <c r="N38" s="123">
        <f t="shared" si="1"/>
        <v>490660.23</v>
      </c>
      <c r="O38" s="123">
        <f t="shared" si="2"/>
        <v>45.48219666666667</v>
      </c>
      <c r="P38" s="123">
        <f t="shared" si="3"/>
        <v>490660.23</v>
      </c>
      <c r="Q38" s="123">
        <f t="shared" si="4"/>
        <v>490660.23</v>
      </c>
      <c r="R38" s="123">
        <f t="shared" si="5"/>
        <v>45.48219666666667</v>
      </c>
    </row>
    <row r="39" spans="1:18" ht="25.5">
      <c r="A39" s="121" t="s">
        <v>19</v>
      </c>
      <c r="B39" s="122" t="s">
        <v>20</v>
      </c>
      <c r="C39" s="123">
        <v>182000</v>
      </c>
      <c r="D39" s="123">
        <v>182000</v>
      </c>
      <c r="E39" s="124">
        <v>102850</v>
      </c>
      <c r="F39" s="124">
        <v>87068.62</v>
      </c>
      <c r="G39" s="120">
        <f t="shared" si="6"/>
        <v>84.65592610597957</v>
      </c>
      <c r="H39" s="123">
        <v>88449.51</v>
      </c>
      <c r="I39" s="123">
        <v>0</v>
      </c>
      <c r="J39" s="123">
        <v>87068.62</v>
      </c>
      <c r="K39" s="123">
        <v>1380.89</v>
      </c>
      <c r="L39" s="123">
        <v>0</v>
      </c>
      <c r="M39" s="123">
        <f t="shared" si="0"/>
        <v>14400.490000000005</v>
      </c>
      <c r="N39" s="123">
        <f t="shared" si="1"/>
        <v>93550.49</v>
      </c>
      <c r="O39" s="123">
        <f t="shared" si="2"/>
        <v>85.9985512882839</v>
      </c>
      <c r="P39" s="123">
        <f t="shared" si="3"/>
        <v>94931.38</v>
      </c>
      <c r="Q39" s="123">
        <f t="shared" si="4"/>
        <v>15781.380000000005</v>
      </c>
      <c r="R39" s="123">
        <f t="shared" si="5"/>
        <v>84.65592610597957</v>
      </c>
    </row>
    <row r="40" spans="1:18" ht="25.5">
      <c r="A40" s="121" t="s">
        <v>21</v>
      </c>
      <c r="B40" s="122" t="s">
        <v>22</v>
      </c>
      <c r="C40" s="123">
        <v>0</v>
      </c>
      <c r="D40" s="123">
        <v>131795</v>
      </c>
      <c r="E40" s="124">
        <v>64627</v>
      </c>
      <c r="F40" s="124">
        <v>20204.39</v>
      </c>
      <c r="G40" s="120">
        <f t="shared" si="6"/>
        <v>31.263078898912216</v>
      </c>
      <c r="H40" s="123">
        <v>20204.39</v>
      </c>
      <c r="I40" s="123">
        <v>0</v>
      </c>
      <c r="J40" s="123">
        <v>20204.39</v>
      </c>
      <c r="K40" s="123">
        <v>0</v>
      </c>
      <c r="L40" s="123">
        <v>0</v>
      </c>
      <c r="M40" s="123">
        <f t="shared" si="0"/>
        <v>44422.61</v>
      </c>
      <c r="N40" s="123">
        <f t="shared" si="1"/>
        <v>111590.61</v>
      </c>
      <c r="O40" s="123">
        <f t="shared" si="2"/>
        <v>31.263078898912216</v>
      </c>
      <c r="P40" s="123">
        <f t="shared" si="3"/>
        <v>111590.61</v>
      </c>
      <c r="Q40" s="123">
        <f t="shared" si="4"/>
        <v>44422.61</v>
      </c>
      <c r="R40" s="123">
        <f t="shared" si="5"/>
        <v>31.263078898912216</v>
      </c>
    </row>
    <row r="41" spans="1:18" ht="25.5">
      <c r="A41" s="121" t="s">
        <v>25</v>
      </c>
      <c r="B41" s="122" t="s">
        <v>26</v>
      </c>
      <c r="C41" s="123">
        <v>12000</v>
      </c>
      <c r="D41" s="123">
        <v>239253</v>
      </c>
      <c r="E41" s="124">
        <v>133253</v>
      </c>
      <c r="F41" s="124">
        <v>105846.17</v>
      </c>
      <c r="G41" s="120">
        <f t="shared" si="6"/>
        <v>79.43248557255747</v>
      </c>
      <c r="H41" s="123">
        <v>105846.17</v>
      </c>
      <c r="I41" s="123">
        <v>0</v>
      </c>
      <c r="J41" s="123">
        <v>105846.17</v>
      </c>
      <c r="K41" s="123">
        <v>0</v>
      </c>
      <c r="L41" s="123">
        <v>0</v>
      </c>
      <c r="M41" s="123">
        <f t="shared" si="0"/>
        <v>27406.83</v>
      </c>
      <c r="N41" s="123">
        <f t="shared" si="1"/>
        <v>133406.83000000002</v>
      </c>
      <c r="O41" s="123">
        <f t="shared" si="2"/>
        <v>79.43248557255747</v>
      </c>
      <c r="P41" s="123">
        <f t="shared" si="3"/>
        <v>133406.83000000002</v>
      </c>
      <c r="Q41" s="123">
        <f t="shared" si="4"/>
        <v>27406.83</v>
      </c>
      <c r="R41" s="123">
        <f t="shared" si="5"/>
        <v>79.43248557255747</v>
      </c>
    </row>
    <row r="42" spans="1:18" ht="25.5">
      <c r="A42" s="121" t="s">
        <v>27</v>
      </c>
      <c r="B42" s="122" t="s">
        <v>28</v>
      </c>
      <c r="C42" s="123">
        <v>0</v>
      </c>
      <c r="D42" s="123">
        <v>769422</v>
      </c>
      <c r="E42" s="124">
        <v>464800</v>
      </c>
      <c r="F42" s="124">
        <v>258330.56</v>
      </c>
      <c r="G42" s="120">
        <f t="shared" si="6"/>
        <v>55.57886402753872</v>
      </c>
      <c r="H42" s="123">
        <v>258330.56</v>
      </c>
      <c r="I42" s="123">
        <v>0</v>
      </c>
      <c r="J42" s="123">
        <v>258330.56</v>
      </c>
      <c r="K42" s="123">
        <v>0</v>
      </c>
      <c r="L42" s="123">
        <v>0</v>
      </c>
      <c r="M42" s="123">
        <f t="shared" si="0"/>
        <v>206469.44</v>
      </c>
      <c r="N42" s="123">
        <f t="shared" si="1"/>
        <v>511091.44</v>
      </c>
      <c r="O42" s="123">
        <f t="shared" si="2"/>
        <v>55.57886402753872</v>
      </c>
      <c r="P42" s="123">
        <f t="shared" si="3"/>
        <v>511091.44</v>
      </c>
      <c r="Q42" s="123">
        <f t="shared" si="4"/>
        <v>206469.44</v>
      </c>
      <c r="R42" s="123">
        <f t="shared" si="5"/>
        <v>55.57886402753872</v>
      </c>
    </row>
    <row r="43" spans="1:18" ht="25.5">
      <c r="A43" s="121" t="s">
        <v>31</v>
      </c>
      <c r="B43" s="122" t="s">
        <v>32</v>
      </c>
      <c r="C43" s="123">
        <v>0</v>
      </c>
      <c r="D43" s="123">
        <v>13629</v>
      </c>
      <c r="E43" s="124">
        <v>13629</v>
      </c>
      <c r="F43" s="124">
        <v>6673.87</v>
      </c>
      <c r="G43" s="120">
        <f t="shared" si="6"/>
        <v>48.96815613764766</v>
      </c>
      <c r="H43" s="123">
        <v>6673.87</v>
      </c>
      <c r="I43" s="123">
        <v>0</v>
      </c>
      <c r="J43" s="123">
        <v>6673.87</v>
      </c>
      <c r="K43" s="123">
        <v>0</v>
      </c>
      <c r="L43" s="123">
        <v>0</v>
      </c>
      <c r="M43" s="123">
        <f t="shared" si="0"/>
        <v>6955.13</v>
      </c>
      <c r="N43" s="123">
        <f t="shared" si="1"/>
        <v>6955.13</v>
      </c>
      <c r="O43" s="123">
        <f t="shared" si="2"/>
        <v>48.96815613764766</v>
      </c>
      <c r="P43" s="123">
        <f t="shared" si="3"/>
        <v>6955.13</v>
      </c>
      <c r="Q43" s="123">
        <f t="shared" si="4"/>
        <v>6955.13</v>
      </c>
      <c r="R43" s="123">
        <f t="shared" si="5"/>
        <v>48.96815613764766</v>
      </c>
    </row>
    <row r="44" spans="1:18" ht="25.5">
      <c r="A44" s="121" t="s">
        <v>35</v>
      </c>
      <c r="B44" s="122" t="s">
        <v>36</v>
      </c>
      <c r="C44" s="123">
        <v>30000</v>
      </c>
      <c r="D44" s="123">
        <v>51096</v>
      </c>
      <c r="E44" s="124">
        <v>21876</v>
      </c>
      <c r="F44" s="124">
        <v>11622.18</v>
      </c>
      <c r="G44" s="120">
        <f t="shared" si="6"/>
        <v>53.12753702687877</v>
      </c>
      <c r="H44" s="123">
        <v>11622.18</v>
      </c>
      <c r="I44" s="123">
        <v>0</v>
      </c>
      <c r="J44" s="123">
        <v>11622.18</v>
      </c>
      <c r="K44" s="123">
        <v>0</v>
      </c>
      <c r="L44" s="123">
        <v>0</v>
      </c>
      <c r="M44" s="123">
        <f t="shared" si="0"/>
        <v>10253.82</v>
      </c>
      <c r="N44" s="123">
        <f t="shared" si="1"/>
        <v>39473.82</v>
      </c>
      <c r="O44" s="123">
        <f t="shared" si="2"/>
        <v>53.12753702687877</v>
      </c>
      <c r="P44" s="123">
        <f t="shared" si="3"/>
        <v>39473.82</v>
      </c>
      <c r="Q44" s="123">
        <f t="shared" si="4"/>
        <v>10253.82</v>
      </c>
      <c r="R44" s="123">
        <f t="shared" si="5"/>
        <v>53.12753702687877</v>
      </c>
    </row>
    <row r="45" spans="1:18" ht="25.5">
      <c r="A45" s="121" t="s">
        <v>39</v>
      </c>
      <c r="B45" s="122" t="s">
        <v>40</v>
      </c>
      <c r="C45" s="123">
        <v>0</v>
      </c>
      <c r="D45" s="123">
        <v>44000</v>
      </c>
      <c r="E45" s="124">
        <v>27000</v>
      </c>
      <c r="F45" s="124">
        <v>17460.6</v>
      </c>
      <c r="G45" s="120">
        <f t="shared" si="6"/>
        <v>64.66888888888889</v>
      </c>
      <c r="H45" s="123">
        <v>17460.6</v>
      </c>
      <c r="I45" s="123">
        <v>0</v>
      </c>
      <c r="J45" s="123">
        <v>17460.6</v>
      </c>
      <c r="K45" s="123">
        <v>0</v>
      </c>
      <c r="L45" s="123">
        <v>0</v>
      </c>
      <c r="M45" s="123">
        <f t="shared" si="0"/>
        <v>9539.400000000001</v>
      </c>
      <c r="N45" s="123">
        <f t="shared" si="1"/>
        <v>26539.4</v>
      </c>
      <c r="O45" s="123">
        <f t="shared" si="2"/>
        <v>64.66888888888889</v>
      </c>
      <c r="P45" s="123">
        <f t="shared" si="3"/>
        <v>26539.4</v>
      </c>
      <c r="Q45" s="123">
        <f t="shared" si="4"/>
        <v>9539.400000000001</v>
      </c>
      <c r="R45" s="123">
        <f t="shared" si="5"/>
        <v>64.66888888888889</v>
      </c>
    </row>
    <row r="46" spans="1:18" ht="12.75">
      <c r="A46" s="117" t="s">
        <v>78</v>
      </c>
      <c r="B46" s="118" t="s">
        <v>112</v>
      </c>
      <c r="C46" s="119">
        <v>23352281</v>
      </c>
      <c r="D46" s="119">
        <v>23991356</v>
      </c>
      <c r="E46" s="120">
        <v>12422753</v>
      </c>
      <c r="F46" s="120">
        <v>10192654.310000002</v>
      </c>
      <c r="G46" s="120">
        <f t="shared" si="6"/>
        <v>82.04827311627304</v>
      </c>
      <c r="H46" s="119">
        <v>10296319.98</v>
      </c>
      <c r="I46" s="119">
        <v>0</v>
      </c>
      <c r="J46" s="119">
        <v>10192654.310000002</v>
      </c>
      <c r="K46" s="119">
        <v>103665.67</v>
      </c>
      <c r="L46" s="119">
        <v>0</v>
      </c>
      <c r="M46" s="119">
        <f t="shared" si="0"/>
        <v>2126433.0199999996</v>
      </c>
      <c r="N46" s="119">
        <f t="shared" si="1"/>
        <v>13695036.02</v>
      </c>
      <c r="O46" s="119">
        <f t="shared" si="2"/>
        <v>82.88275537636464</v>
      </c>
      <c r="P46" s="119">
        <f t="shared" si="3"/>
        <v>13798701.689999998</v>
      </c>
      <c r="Q46" s="119">
        <f t="shared" si="4"/>
        <v>2230098.6899999976</v>
      </c>
      <c r="R46" s="119">
        <f t="shared" si="5"/>
        <v>82.04827311627304</v>
      </c>
    </row>
    <row r="47" spans="1:18" ht="25.5">
      <c r="A47" s="121" t="s">
        <v>13</v>
      </c>
      <c r="B47" s="122" t="s">
        <v>14</v>
      </c>
      <c r="C47" s="123">
        <v>13622494</v>
      </c>
      <c r="D47" s="123">
        <v>13757494</v>
      </c>
      <c r="E47" s="124">
        <v>7215196</v>
      </c>
      <c r="F47" s="124">
        <v>6288490.96</v>
      </c>
      <c r="G47" s="120">
        <f t="shared" si="6"/>
        <v>87.15620421122308</v>
      </c>
      <c r="H47" s="123">
        <v>6367583.120000003</v>
      </c>
      <c r="I47" s="123">
        <v>0</v>
      </c>
      <c r="J47" s="123">
        <v>6288490.96</v>
      </c>
      <c r="K47" s="123">
        <v>79092.16</v>
      </c>
      <c r="L47" s="123">
        <v>0</v>
      </c>
      <c r="M47" s="123">
        <f t="shared" si="0"/>
        <v>847612.8799999971</v>
      </c>
      <c r="N47" s="123">
        <f t="shared" si="1"/>
        <v>7389910.879999997</v>
      </c>
      <c r="O47" s="123">
        <f t="shared" si="2"/>
        <v>88.25239286638926</v>
      </c>
      <c r="P47" s="123">
        <f t="shared" si="3"/>
        <v>7469003.04</v>
      </c>
      <c r="Q47" s="123">
        <f t="shared" si="4"/>
        <v>926705.04</v>
      </c>
      <c r="R47" s="123">
        <f t="shared" si="5"/>
        <v>87.15620421122308</v>
      </c>
    </row>
    <row r="48" spans="1:18" ht="25.5">
      <c r="A48" s="121" t="s">
        <v>17</v>
      </c>
      <c r="B48" s="122" t="s">
        <v>18</v>
      </c>
      <c r="C48" s="123">
        <v>1009572</v>
      </c>
      <c r="D48" s="123">
        <v>1392579</v>
      </c>
      <c r="E48" s="124">
        <v>626017</v>
      </c>
      <c r="F48" s="124">
        <v>506910.14</v>
      </c>
      <c r="G48" s="120">
        <f t="shared" si="6"/>
        <v>80.97386173218938</v>
      </c>
      <c r="H48" s="123">
        <v>506910.14</v>
      </c>
      <c r="I48" s="123">
        <v>0</v>
      </c>
      <c r="J48" s="123">
        <v>506910.14</v>
      </c>
      <c r="K48" s="123">
        <v>0</v>
      </c>
      <c r="L48" s="123">
        <v>0</v>
      </c>
      <c r="M48" s="123">
        <f t="shared" si="0"/>
        <v>119106.85999999999</v>
      </c>
      <c r="N48" s="123">
        <f t="shared" si="1"/>
        <v>885668.86</v>
      </c>
      <c r="O48" s="123">
        <f t="shared" si="2"/>
        <v>80.97386173218938</v>
      </c>
      <c r="P48" s="123">
        <f t="shared" si="3"/>
        <v>885668.86</v>
      </c>
      <c r="Q48" s="123">
        <f t="shared" si="4"/>
        <v>119106.85999999999</v>
      </c>
      <c r="R48" s="123">
        <f t="shared" si="5"/>
        <v>80.97386173218938</v>
      </c>
    </row>
    <row r="49" spans="1:18" ht="25.5">
      <c r="A49" s="121" t="s">
        <v>19</v>
      </c>
      <c r="B49" s="122" t="s">
        <v>20</v>
      </c>
      <c r="C49" s="123">
        <v>889859</v>
      </c>
      <c r="D49" s="123">
        <v>999859</v>
      </c>
      <c r="E49" s="124">
        <v>546115</v>
      </c>
      <c r="F49" s="124">
        <v>471282.46</v>
      </c>
      <c r="G49" s="120">
        <f t="shared" si="6"/>
        <v>86.29729269476209</v>
      </c>
      <c r="H49" s="123">
        <v>474529.57</v>
      </c>
      <c r="I49" s="123">
        <v>0</v>
      </c>
      <c r="J49" s="123">
        <v>471282.46</v>
      </c>
      <c r="K49" s="123">
        <v>3247.11</v>
      </c>
      <c r="L49" s="123">
        <v>0</v>
      </c>
      <c r="M49" s="123">
        <f t="shared" si="0"/>
        <v>71585.43</v>
      </c>
      <c r="N49" s="123">
        <f t="shared" si="1"/>
        <v>525329.4299999999</v>
      </c>
      <c r="O49" s="123">
        <f t="shared" si="2"/>
        <v>86.89187625317012</v>
      </c>
      <c r="P49" s="123">
        <f t="shared" si="3"/>
        <v>528576.54</v>
      </c>
      <c r="Q49" s="123">
        <f t="shared" si="4"/>
        <v>74832.53999999998</v>
      </c>
      <c r="R49" s="123">
        <f t="shared" si="5"/>
        <v>86.29729269476209</v>
      </c>
    </row>
    <row r="50" spans="1:18" ht="12.75">
      <c r="A50" s="121"/>
      <c r="B50" s="122"/>
      <c r="C50" s="123"/>
      <c r="D50" s="123"/>
      <c r="E50" s="124"/>
      <c r="F50" s="124"/>
      <c r="G50" s="120" t="e">
        <f t="shared" si="6"/>
        <v>#DIV/0!</v>
      </c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</row>
    <row r="51" spans="1:18" ht="25.5">
      <c r="A51" s="121" t="s">
        <v>21</v>
      </c>
      <c r="B51" s="122" t="s">
        <v>22</v>
      </c>
      <c r="C51" s="123">
        <v>1298004</v>
      </c>
      <c r="D51" s="123">
        <v>1298004</v>
      </c>
      <c r="E51" s="124">
        <v>709165</v>
      </c>
      <c r="F51" s="124">
        <v>501413.53</v>
      </c>
      <c r="G51" s="120">
        <f t="shared" si="6"/>
        <v>70.7047767444812</v>
      </c>
      <c r="H51" s="123">
        <v>511981.76</v>
      </c>
      <c r="I51" s="123">
        <v>0</v>
      </c>
      <c r="J51" s="123">
        <v>501413.53</v>
      </c>
      <c r="K51" s="123">
        <v>10568.23</v>
      </c>
      <c r="L51" s="123">
        <v>0</v>
      </c>
      <c r="M51" s="123">
        <f t="shared" si="0"/>
        <v>197183.24</v>
      </c>
      <c r="N51" s="123">
        <f t="shared" si="1"/>
        <v>786022.24</v>
      </c>
      <c r="O51" s="123">
        <f t="shared" si="2"/>
        <v>72.19501244421255</v>
      </c>
      <c r="P51" s="123">
        <f t="shared" si="3"/>
        <v>796590.47</v>
      </c>
      <c r="Q51" s="123">
        <f t="shared" si="4"/>
        <v>207751.46999999997</v>
      </c>
      <c r="R51" s="123">
        <f t="shared" si="5"/>
        <v>70.7047767444812</v>
      </c>
    </row>
    <row r="52" spans="1:18" ht="25.5">
      <c r="A52" s="121" t="s">
        <v>23</v>
      </c>
      <c r="B52" s="122" t="s">
        <v>24</v>
      </c>
      <c r="C52" s="123">
        <v>459795</v>
      </c>
      <c r="D52" s="123">
        <v>459795</v>
      </c>
      <c r="E52" s="124">
        <v>222573</v>
      </c>
      <c r="F52" s="124">
        <v>183739.16</v>
      </c>
      <c r="G52" s="120">
        <f t="shared" si="6"/>
        <v>82.55231317365539</v>
      </c>
      <c r="H52" s="123">
        <v>190669.16</v>
      </c>
      <c r="I52" s="123">
        <v>0</v>
      </c>
      <c r="J52" s="123">
        <v>183739.16</v>
      </c>
      <c r="K52" s="123">
        <v>6930</v>
      </c>
      <c r="L52" s="123">
        <v>0</v>
      </c>
      <c r="M52" s="123">
        <f t="shared" si="0"/>
        <v>31903.839999999997</v>
      </c>
      <c r="N52" s="123">
        <f t="shared" si="1"/>
        <v>269125.83999999997</v>
      </c>
      <c r="O52" s="123">
        <f t="shared" si="2"/>
        <v>85.6658983794081</v>
      </c>
      <c r="P52" s="123">
        <f t="shared" si="3"/>
        <v>276055.83999999997</v>
      </c>
      <c r="Q52" s="123">
        <f t="shared" si="4"/>
        <v>38833.84</v>
      </c>
      <c r="R52" s="123">
        <f t="shared" si="5"/>
        <v>82.55231317365539</v>
      </c>
    </row>
    <row r="53" spans="1:18" ht="25.5">
      <c r="A53" s="121" t="s">
        <v>25</v>
      </c>
      <c r="B53" s="122" t="s">
        <v>26</v>
      </c>
      <c r="C53" s="123">
        <v>427012</v>
      </c>
      <c r="D53" s="123">
        <v>427012</v>
      </c>
      <c r="E53" s="124">
        <v>203639</v>
      </c>
      <c r="F53" s="124">
        <v>157077.88</v>
      </c>
      <c r="G53" s="120">
        <f t="shared" si="6"/>
        <v>77.13546029984434</v>
      </c>
      <c r="H53" s="123">
        <v>157077.88</v>
      </c>
      <c r="I53" s="123">
        <v>0</v>
      </c>
      <c r="J53" s="123">
        <v>157077.88</v>
      </c>
      <c r="K53" s="123">
        <v>0</v>
      </c>
      <c r="L53" s="123">
        <v>0</v>
      </c>
      <c r="M53" s="123">
        <f t="shared" si="0"/>
        <v>46561.119999999995</v>
      </c>
      <c r="N53" s="123">
        <f t="shared" si="1"/>
        <v>269934.12</v>
      </c>
      <c r="O53" s="123">
        <f t="shared" si="2"/>
        <v>77.13546029984434</v>
      </c>
      <c r="P53" s="123">
        <f t="shared" si="3"/>
        <v>269934.12</v>
      </c>
      <c r="Q53" s="123">
        <f t="shared" si="4"/>
        <v>46561.119999999995</v>
      </c>
      <c r="R53" s="123">
        <f t="shared" si="5"/>
        <v>77.13546029984434</v>
      </c>
    </row>
    <row r="54" spans="1:18" ht="25.5">
      <c r="A54" s="121" t="s">
        <v>27</v>
      </c>
      <c r="B54" s="122" t="s">
        <v>28</v>
      </c>
      <c r="C54" s="123">
        <v>2807272</v>
      </c>
      <c r="D54" s="123">
        <v>2817272</v>
      </c>
      <c r="E54" s="124">
        <v>1441920</v>
      </c>
      <c r="F54" s="124">
        <v>969454.23</v>
      </c>
      <c r="G54" s="120">
        <f t="shared" si="6"/>
        <v>67.23356566245006</v>
      </c>
      <c r="H54" s="123">
        <v>969454.23</v>
      </c>
      <c r="I54" s="123">
        <v>0</v>
      </c>
      <c r="J54" s="123">
        <v>969454.23</v>
      </c>
      <c r="K54" s="123">
        <v>0</v>
      </c>
      <c r="L54" s="123">
        <v>0</v>
      </c>
      <c r="M54" s="123">
        <f t="shared" si="0"/>
        <v>472465.77</v>
      </c>
      <c r="N54" s="123">
        <f t="shared" si="1"/>
        <v>1847817.77</v>
      </c>
      <c r="O54" s="123">
        <f t="shared" si="2"/>
        <v>67.23356566245006</v>
      </c>
      <c r="P54" s="123">
        <f t="shared" si="3"/>
        <v>1847817.77</v>
      </c>
      <c r="Q54" s="123">
        <f t="shared" si="4"/>
        <v>472465.77</v>
      </c>
      <c r="R54" s="123">
        <f t="shared" si="5"/>
        <v>67.23356566245006</v>
      </c>
    </row>
    <row r="55" spans="1:18" ht="25.5">
      <c r="A55" s="121" t="s">
        <v>31</v>
      </c>
      <c r="B55" s="122" t="s">
        <v>32</v>
      </c>
      <c r="C55" s="123">
        <v>814836</v>
      </c>
      <c r="D55" s="123">
        <v>815904</v>
      </c>
      <c r="E55" s="124">
        <v>430423</v>
      </c>
      <c r="F55" s="124">
        <v>366497.52</v>
      </c>
      <c r="G55" s="120">
        <f t="shared" si="6"/>
        <v>85.14821930984172</v>
      </c>
      <c r="H55" s="123">
        <v>366497.52</v>
      </c>
      <c r="I55" s="123">
        <v>0</v>
      </c>
      <c r="J55" s="123">
        <v>366497.52</v>
      </c>
      <c r="K55" s="123">
        <v>0</v>
      </c>
      <c r="L55" s="123">
        <v>0</v>
      </c>
      <c r="M55" s="123">
        <f t="shared" si="0"/>
        <v>63925.47999999998</v>
      </c>
      <c r="N55" s="123">
        <f t="shared" si="1"/>
        <v>449406.48</v>
      </c>
      <c r="O55" s="123">
        <f t="shared" si="2"/>
        <v>85.14821930984172</v>
      </c>
      <c r="P55" s="123">
        <f t="shared" si="3"/>
        <v>449406.48</v>
      </c>
      <c r="Q55" s="123">
        <f t="shared" si="4"/>
        <v>63925.47999999998</v>
      </c>
      <c r="R55" s="123">
        <f t="shared" si="5"/>
        <v>85.14821930984172</v>
      </c>
    </row>
    <row r="56" spans="1:18" ht="25.5">
      <c r="A56" s="121" t="s">
        <v>33</v>
      </c>
      <c r="B56" s="122" t="s">
        <v>34</v>
      </c>
      <c r="C56" s="123">
        <v>596722</v>
      </c>
      <c r="D56" s="123">
        <v>596722</v>
      </c>
      <c r="E56" s="124">
        <v>297350</v>
      </c>
      <c r="F56" s="124">
        <v>227497.63</v>
      </c>
      <c r="G56" s="120">
        <f t="shared" si="6"/>
        <v>76.50836724398856</v>
      </c>
      <c r="H56" s="123">
        <v>231085.36</v>
      </c>
      <c r="I56" s="123">
        <v>0</v>
      </c>
      <c r="J56" s="123">
        <v>227497.63</v>
      </c>
      <c r="K56" s="123">
        <v>3587.73</v>
      </c>
      <c r="L56" s="123">
        <v>0</v>
      </c>
      <c r="M56" s="123">
        <f t="shared" si="0"/>
        <v>66264.64000000001</v>
      </c>
      <c r="N56" s="123">
        <f t="shared" si="1"/>
        <v>365636.64</v>
      </c>
      <c r="O56" s="123">
        <f t="shared" si="2"/>
        <v>77.71493526147637</v>
      </c>
      <c r="P56" s="123">
        <f t="shared" si="3"/>
        <v>369224.37</v>
      </c>
      <c r="Q56" s="123">
        <f t="shared" si="4"/>
        <v>69852.37</v>
      </c>
      <c r="R56" s="123">
        <f t="shared" si="5"/>
        <v>76.50836724398856</v>
      </c>
    </row>
    <row r="57" spans="1:18" ht="25.5">
      <c r="A57" s="121" t="s">
        <v>35</v>
      </c>
      <c r="B57" s="122" t="s">
        <v>36</v>
      </c>
      <c r="C57" s="123">
        <v>411077</v>
      </c>
      <c r="D57" s="123">
        <v>411077</v>
      </c>
      <c r="E57" s="124">
        <v>204867</v>
      </c>
      <c r="F57" s="124">
        <v>140209.83</v>
      </c>
      <c r="G57" s="120">
        <f t="shared" si="6"/>
        <v>68.43944119843606</v>
      </c>
      <c r="H57" s="123">
        <v>140209.83</v>
      </c>
      <c r="I57" s="123">
        <v>0</v>
      </c>
      <c r="J57" s="123">
        <v>140209.83</v>
      </c>
      <c r="K57" s="123">
        <v>0</v>
      </c>
      <c r="L57" s="123">
        <v>0</v>
      </c>
      <c r="M57" s="123">
        <f t="shared" si="0"/>
        <v>64657.17000000001</v>
      </c>
      <c r="N57" s="123">
        <f t="shared" si="1"/>
        <v>270867.17000000004</v>
      </c>
      <c r="O57" s="123">
        <f t="shared" si="2"/>
        <v>68.43944119843606</v>
      </c>
      <c r="P57" s="123">
        <f t="shared" si="3"/>
        <v>270867.17000000004</v>
      </c>
      <c r="Q57" s="123">
        <f t="shared" si="4"/>
        <v>64657.17000000001</v>
      </c>
      <c r="R57" s="123">
        <f t="shared" si="5"/>
        <v>68.43944119843606</v>
      </c>
    </row>
    <row r="58" spans="1:18" ht="25.5">
      <c r="A58" s="121" t="s">
        <v>37</v>
      </c>
      <c r="B58" s="122" t="s">
        <v>38</v>
      </c>
      <c r="C58" s="123">
        <v>520040</v>
      </c>
      <c r="D58" s="123">
        <v>520040</v>
      </c>
      <c r="E58" s="124">
        <v>289762</v>
      </c>
      <c r="F58" s="124">
        <v>194436.42</v>
      </c>
      <c r="G58" s="120">
        <f t="shared" si="6"/>
        <v>67.10211138796667</v>
      </c>
      <c r="H58" s="123">
        <v>194436.42</v>
      </c>
      <c r="I58" s="123">
        <v>0</v>
      </c>
      <c r="J58" s="123">
        <v>194436.42</v>
      </c>
      <c r="K58" s="123">
        <v>0</v>
      </c>
      <c r="L58" s="123">
        <v>0</v>
      </c>
      <c r="M58" s="123">
        <f t="shared" si="0"/>
        <v>95325.57999999999</v>
      </c>
      <c r="N58" s="123">
        <f t="shared" si="1"/>
        <v>325603.57999999996</v>
      </c>
      <c r="O58" s="123">
        <f t="shared" si="2"/>
        <v>67.10211138796667</v>
      </c>
      <c r="P58" s="123">
        <f t="shared" si="3"/>
        <v>325603.57999999996</v>
      </c>
      <c r="Q58" s="123">
        <f t="shared" si="4"/>
        <v>95325.57999999999</v>
      </c>
      <c r="R58" s="123">
        <f t="shared" si="5"/>
        <v>67.10211138796667</v>
      </c>
    </row>
    <row r="59" spans="1:18" ht="25.5">
      <c r="A59" s="121" t="s">
        <v>39</v>
      </c>
      <c r="B59" s="122" t="s">
        <v>40</v>
      </c>
      <c r="C59" s="123">
        <v>495598</v>
      </c>
      <c r="D59" s="123">
        <v>495598</v>
      </c>
      <c r="E59" s="124">
        <v>235726</v>
      </c>
      <c r="F59" s="124">
        <v>185644.55</v>
      </c>
      <c r="G59" s="120">
        <f t="shared" si="6"/>
        <v>78.75438008535333</v>
      </c>
      <c r="H59" s="123">
        <v>185884.99</v>
      </c>
      <c r="I59" s="123">
        <v>0</v>
      </c>
      <c r="J59" s="123">
        <v>185644.55</v>
      </c>
      <c r="K59" s="123">
        <v>240.44</v>
      </c>
      <c r="L59" s="123">
        <v>0</v>
      </c>
      <c r="M59" s="123">
        <f t="shared" si="0"/>
        <v>49841.01000000001</v>
      </c>
      <c r="N59" s="123">
        <f t="shared" si="1"/>
        <v>309713.01</v>
      </c>
      <c r="O59" s="123">
        <f t="shared" si="2"/>
        <v>78.85637986475822</v>
      </c>
      <c r="P59" s="123">
        <f t="shared" si="3"/>
        <v>309953.45</v>
      </c>
      <c r="Q59" s="123">
        <f t="shared" si="4"/>
        <v>50081.45000000001</v>
      </c>
      <c r="R59" s="123">
        <f t="shared" si="5"/>
        <v>78.75438008535333</v>
      </c>
    </row>
    <row r="60" spans="1:18" ht="12.75">
      <c r="A60" s="121"/>
      <c r="B60" s="122"/>
      <c r="C60" s="123"/>
      <c r="D60" s="123"/>
      <c r="E60" s="124"/>
      <c r="F60" s="124"/>
      <c r="G60" s="120" t="e">
        <f t="shared" si="6"/>
        <v>#DIV/0!</v>
      </c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</row>
    <row r="61" spans="1:18" ht="12.75">
      <c r="A61" s="117" t="s">
        <v>79</v>
      </c>
      <c r="B61" s="118" t="s">
        <v>113</v>
      </c>
      <c r="C61" s="119">
        <v>4467620</v>
      </c>
      <c r="D61" s="119">
        <v>5235120</v>
      </c>
      <c r="E61" s="120">
        <v>3030002</v>
      </c>
      <c r="F61" s="120">
        <v>2693331.97</v>
      </c>
      <c r="G61" s="120">
        <f t="shared" si="6"/>
        <v>88.88878522192395</v>
      </c>
      <c r="H61" s="119">
        <v>2693331.97</v>
      </c>
      <c r="I61" s="119">
        <v>0</v>
      </c>
      <c r="J61" s="119">
        <v>2693331.97</v>
      </c>
      <c r="K61" s="119">
        <v>0</v>
      </c>
      <c r="L61" s="119">
        <v>0</v>
      </c>
      <c r="M61" s="119">
        <f t="shared" si="0"/>
        <v>336670.0299999998</v>
      </c>
      <c r="N61" s="119">
        <f t="shared" si="1"/>
        <v>2541788.03</v>
      </c>
      <c r="O61" s="119">
        <f t="shared" si="2"/>
        <v>88.88878522192395</v>
      </c>
      <c r="P61" s="119">
        <f t="shared" si="3"/>
        <v>2541788.03</v>
      </c>
      <c r="Q61" s="119">
        <f t="shared" si="4"/>
        <v>336670.0299999998</v>
      </c>
      <c r="R61" s="119">
        <f t="shared" si="5"/>
        <v>88.88878522192395</v>
      </c>
    </row>
    <row r="62" spans="1:18" ht="25.5">
      <c r="A62" s="121" t="s">
        <v>13</v>
      </c>
      <c r="B62" s="122" t="s">
        <v>14</v>
      </c>
      <c r="C62" s="123">
        <v>4467620</v>
      </c>
      <c r="D62" s="123">
        <v>5235120</v>
      </c>
      <c r="E62" s="124">
        <v>3030002</v>
      </c>
      <c r="F62" s="124">
        <v>2693331.97</v>
      </c>
      <c r="G62" s="120">
        <f t="shared" si="6"/>
        <v>88.88878522192395</v>
      </c>
      <c r="H62" s="123">
        <v>2693331.97</v>
      </c>
      <c r="I62" s="123">
        <v>0</v>
      </c>
      <c r="J62" s="123">
        <v>2693331.97</v>
      </c>
      <c r="K62" s="123">
        <v>0</v>
      </c>
      <c r="L62" s="123">
        <v>0</v>
      </c>
      <c r="M62" s="123">
        <f t="shared" si="0"/>
        <v>336670.0299999998</v>
      </c>
      <c r="N62" s="123">
        <f t="shared" si="1"/>
        <v>2541788.03</v>
      </c>
      <c r="O62" s="123">
        <f t="shared" si="2"/>
        <v>88.88878522192395</v>
      </c>
      <c r="P62" s="123">
        <f t="shared" si="3"/>
        <v>2541788.03</v>
      </c>
      <c r="Q62" s="123">
        <f t="shared" si="4"/>
        <v>336670.0299999998</v>
      </c>
      <c r="R62" s="123">
        <f t="shared" si="5"/>
        <v>88.88878522192395</v>
      </c>
    </row>
    <row r="63" spans="1:18" ht="25.5">
      <c r="A63" s="117" t="s">
        <v>80</v>
      </c>
      <c r="B63" s="118" t="s">
        <v>47</v>
      </c>
      <c r="C63" s="119">
        <v>41673843</v>
      </c>
      <c r="D63" s="119">
        <v>35750837</v>
      </c>
      <c r="E63" s="120">
        <v>17691068</v>
      </c>
      <c r="F63" s="120">
        <v>12386912.57</v>
      </c>
      <c r="G63" s="120">
        <f t="shared" si="6"/>
        <v>70.01789021442912</v>
      </c>
      <c r="H63" s="119">
        <v>12624538.41</v>
      </c>
      <c r="I63" s="119">
        <v>0</v>
      </c>
      <c r="J63" s="119">
        <v>12386912.57</v>
      </c>
      <c r="K63" s="119">
        <v>237625.84</v>
      </c>
      <c r="L63" s="119">
        <v>0</v>
      </c>
      <c r="M63" s="119">
        <f t="shared" si="0"/>
        <v>5066529.59</v>
      </c>
      <c r="N63" s="119">
        <f t="shared" si="1"/>
        <v>23126298.59</v>
      </c>
      <c r="O63" s="119">
        <f t="shared" si="2"/>
        <v>71.36108690555031</v>
      </c>
      <c r="P63" s="119">
        <f t="shared" si="3"/>
        <v>23363924.43</v>
      </c>
      <c r="Q63" s="119">
        <f t="shared" si="4"/>
        <v>5304155.43</v>
      </c>
      <c r="R63" s="119">
        <f t="shared" si="5"/>
        <v>70.01789021442912</v>
      </c>
    </row>
    <row r="64" spans="1:18" ht="25.5">
      <c r="A64" s="121" t="s">
        <v>15</v>
      </c>
      <c r="B64" s="122" t="s">
        <v>16</v>
      </c>
      <c r="C64" s="123">
        <v>25005309</v>
      </c>
      <c r="D64" s="123">
        <v>19083309</v>
      </c>
      <c r="E64" s="124">
        <v>8443100</v>
      </c>
      <c r="F64" s="124">
        <v>7171006.97</v>
      </c>
      <c r="G64" s="120">
        <f t="shared" si="6"/>
        <v>84.93334166360697</v>
      </c>
      <c r="H64" s="123">
        <v>7384753.05</v>
      </c>
      <c r="I64" s="123">
        <v>0</v>
      </c>
      <c r="J64" s="123">
        <v>7171006.97</v>
      </c>
      <c r="K64" s="123">
        <v>213746.08</v>
      </c>
      <c r="L64" s="123">
        <v>0</v>
      </c>
      <c r="M64" s="123">
        <f t="shared" si="0"/>
        <v>1058346.9500000002</v>
      </c>
      <c r="N64" s="123">
        <f t="shared" si="1"/>
        <v>11698555.95</v>
      </c>
      <c r="O64" s="123">
        <f t="shared" si="2"/>
        <v>87.4649483009795</v>
      </c>
      <c r="P64" s="123">
        <f t="shared" si="3"/>
        <v>11912302.030000001</v>
      </c>
      <c r="Q64" s="123">
        <f t="shared" si="4"/>
        <v>1272093.0300000003</v>
      </c>
      <c r="R64" s="123">
        <f t="shared" si="5"/>
        <v>84.93334166360697</v>
      </c>
    </row>
    <row r="65" spans="1:18" ht="25.5">
      <c r="A65" s="121" t="s">
        <v>17</v>
      </c>
      <c r="B65" s="122" t="s">
        <v>18</v>
      </c>
      <c r="C65" s="123">
        <v>3219954</v>
      </c>
      <c r="D65" s="123">
        <v>3129960</v>
      </c>
      <c r="E65" s="124">
        <v>1340901</v>
      </c>
      <c r="F65" s="124">
        <v>394152.11</v>
      </c>
      <c r="G65" s="120">
        <f t="shared" si="6"/>
        <v>29.394572007926012</v>
      </c>
      <c r="H65" s="123">
        <v>394152.11</v>
      </c>
      <c r="I65" s="123">
        <v>0</v>
      </c>
      <c r="J65" s="123">
        <v>394152.11</v>
      </c>
      <c r="K65" s="123">
        <v>0</v>
      </c>
      <c r="L65" s="123">
        <v>0</v>
      </c>
      <c r="M65" s="123">
        <f t="shared" si="0"/>
        <v>946748.89</v>
      </c>
      <c r="N65" s="123">
        <f t="shared" si="1"/>
        <v>2735807.89</v>
      </c>
      <c r="O65" s="123">
        <f t="shared" si="2"/>
        <v>29.394572007926012</v>
      </c>
      <c r="P65" s="123">
        <f t="shared" si="3"/>
        <v>2735807.89</v>
      </c>
      <c r="Q65" s="123">
        <f t="shared" si="4"/>
        <v>946748.89</v>
      </c>
      <c r="R65" s="123">
        <f t="shared" si="5"/>
        <v>29.394572007926012</v>
      </c>
    </row>
    <row r="66" spans="1:18" ht="25.5">
      <c r="A66" s="121" t="s">
        <v>19</v>
      </c>
      <c r="B66" s="122" t="s">
        <v>20</v>
      </c>
      <c r="C66" s="123">
        <v>3426352</v>
      </c>
      <c r="D66" s="123">
        <v>2159083</v>
      </c>
      <c r="E66" s="124">
        <v>782631</v>
      </c>
      <c r="F66" s="124">
        <v>336926.38</v>
      </c>
      <c r="G66" s="120">
        <f t="shared" si="6"/>
        <v>43.0504771725117</v>
      </c>
      <c r="H66" s="123">
        <v>360806.14</v>
      </c>
      <c r="I66" s="123">
        <v>0</v>
      </c>
      <c r="J66" s="123">
        <v>336926.38</v>
      </c>
      <c r="K66" s="123">
        <v>23879.76</v>
      </c>
      <c r="L66" s="123">
        <v>0</v>
      </c>
      <c r="M66" s="123">
        <f t="shared" si="0"/>
        <v>421824.86</v>
      </c>
      <c r="N66" s="123">
        <f t="shared" si="1"/>
        <v>1798276.8599999999</v>
      </c>
      <c r="O66" s="123">
        <f t="shared" si="2"/>
        <v>46.10169287953072</v>
      </c>
      <c r="P66" s="123">
        <f t="shared" si="3"/>
        <v>1822156.62</v>
      </c>
      <c r="Q66" s="123">
        <f t="shared" si="4"/>
        <v>445704.62</v>
      </c>
      <c r="R66" s="123">
        <f t="shared" si="5"/>
        <v>43.0504771725117</v>
      </c>
    </row>
    <row r="67" spans="1:18" ht="12.75">
      <c r="A67" s="121"/>
      <c r="B67" s="122"/>
      <c r="C67" s="123"/>
      <c r="D67" s="123"/>
      <c r="E67" s="124"/>
      <c r="F67" s="124"/>
      <c r="G67" s="120" t="e">
        <f t="shared" si="6"/>
        <v>#DIV/0!</v>
      </c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</row>
    <row r="68" spans="1:18" ht="25.5">
      <c r="A68" s="121" t="s">
        <v>21</v>
      </c>
      <c r="B68" s="122" t="s">
        <v>22</v>
      </c>
      <c r="C68" s="123">
        <v>2283909</v>
      </c>
      <c r="D68" s="123">
        <v>3450580</v>
      </c>
      <c r="E68" s="124">
        <v>2243469</v>
      </c>
      <c r="F68" s="124">
        <v>1366304.57</v>
      </c>
      <c r="G68" s="120">
        <f t="shared" si="6"/>
        <v>60.901424089211844</v>
      </c>
      <c r="H68" s="123">
        <v>1366304.57</v>
      </c>
      <c r="I68" s="123">
        <v>0</v>
      </c>
      <c r="J68" s="123">
        <v>1366304.57</v>
      </c>
      <c r="K68" s="123">
        <v>0</v>
      </c>
      <c r="L68" s="123">
        <v>0</v>
      </c>
      <c r="M68" s="123">
        <f t="shared" si="0"/>
        <v>877164.4299999999</v>
      </c>
      <c r="N68" s="123">
        <f t="shared" si="1"/>
        <v>2084275.43</v>
      </c>
      <c r="O68" s="123">
        <f t="shared" si="2"/>
        <v>60.901424089211844</v>
      </c>
      <c r="P68" s="123">
        <f t="shared" si="3"/>
        <v>2084275.43</v>
      </c>
      <c r="Q68" s="123">
        <f t="shared" si="4"/>
        <v>877164.4299999999</v>
      </c>
      <c r="R68" s="123">
        <f t="shared" si="5"/>
        <v>60.901424089211844</v>
      </c>
    </row>
    <row r="69" spans="1:18" ht="25.5">
      <c r="A69" s="121" t="s">
        <v>23</v>
      </c>
      <c r="B69" s="122" t="s">
        <v>24</v>
      </c>
      <c r="C69" s="123">
        <v>73650</v>
      </c>
      <c r="D69" s="123">
        <v>273650</v>
      </c>
      <c r="E69" s="124">
        <v>239100</v>
      </c>
      <c r="F69" s="124">
        <v>39774.01</v>
      </c>
      <c r="G69" s="120">
        <f t="shared" si="6"/>
        <v>16.634884985361776</v>
      </c>
      <c r="H69" s="123">
        <v>39774.01</v>
      </c>
      <c r="I69" s="123">
        <v>0</v>
      </c>
      <c r="J69" s="123">
        <v>39774.01</v>
      </c>
      <c r="K69" s="123">
        <v>0</v>
      </c>
      <c r="L69" s="123">
        <v>0</v>
      </c>
      <c r="M69" s="123">
        <f t="shared" si="0"/>
        <v>199325.99</v>
      </c>
      <c r="N69" s="123">
        <f t="shared" si="1"/>
        <v>233875.99</v>
      </c>
      <c r="O69" s="123">
        <f t="shared" si="2"/>
        <v>16.634884985361776</v>
      </c>
      <c r="P69" s="123">
        <f t="shared" si="3"/>
        <v>233875.99</v>
      </c>
      <c r="Q69" s="123">
        <f t="shared" si="4"/>
        <v>199325.99</v>
      </c>
      <c r="R69" s="123">
        <f t="shared" si="5"/>
        <v>16.634884985361776</v>
      </c>
    </row>
    <row r="70" spans="1:18" ht="25.5">
      <c r="A70" s="121" t="s">
        <v>25</v>
      </c>
      <c r="B70" s="122" t="s">
        <v>26</v>
      </c>
      <c r="C70" s="123">
        <v>1455902</v>
      </c>
      <c r="D70" s="123">
        <v>1785394</v>
      </c>
      <c r="E70" s="124">
        <v>841609</v>
      </c>
      <c r="F70" s="124">
        <v>828019.95</v>
      </c>
      <c r="G70" s="120">
        <f t="shared" si="6"/>
        <v>98.38534877835194</v>
      </c>
      <c r="H70" s="123">
        <v>828019.95</v>
      </c>
      <c r="I70" s="123">
        <v>0</v>
      </c>
      <c r="J70" s="123">
        <v>828019.95</v>
      </c>
      <c r="K70" s="123">
        <v>0</v>
      </c>
      <c r="L70" s="123">
        <v>0</v>
      </c>
      <c r="M70" s="123">
        <f aca="true" t="shared" si="7" ref="M70:M104">E70-H70</f>
        <v>13589.050000000047</v>
      </c>
      <c r="N70" s="123">
        <f aca="true" t="shared" si="8" ref="N70:N104">D70-H70</f>
        <v>957374.05</v>
      </c>
      <c r="O70" s="123">
        <f aca="true" t="shared" si="9" ref="O70:O104">IF(E70=0,0,(H70/E70)*100)</f>
        <v>98.38534877835194</v>
      </c>
      <c r="P70" s="123">
        <f aca="true" t="shared" si="10" ref="P70:P104">D70-J70</f>
        <v>957374.05</v>
      </c>
      <c r="Q70" s="123">
        <f aca="true" t="shared" si="11" ref="Q70:Q104">E70-J70</f>
        <v>13589.050000000047</v>
      </c>
      <c r="R70" s="123">
        <f aca="true" t="shared" si="12" ref="R70:R104">IF(E70=0,0,(J70/E70)*100)</f>
        <v>98.38534877835194</v>
      </c>
    </row>
    <row r="71" spans="1:18" ht="25.5">
      <c r="A71" s="121" t="s">
        <v>27</v>
      </c>
      <c r="B71" s="122" t="s">
        <v>28</v>
      </c>
      <c r="C71" s="123">
        <v>4180889</v>
      </c>
      <c r="D71" s="123">
        <v>3486115</v>
      </c>
      <c r="E71" s="124">
        <v>2208637</v>
      </c>
      <c r="F71" s="124">
        <v>1309016.61</v>
      </c>
      <c r="G71" s="120">
        <f aca="true" t="shared" si="13" ref="G71:G119">F71/E71*100</f>
        <v>59.26807392975849</v>
      </c>
      <c r="H71" s="123">
        <v>1309016.61</v>
      </c>
      <c r="I71" s="123">
        <v>0</v>
      </c>
      <c r="J71" s="123">
        <v>1309016.61</v>
      </c>
      <c r="K71" s="123">
        <v>0</v>
      </c>
      <c r="L71" s="123">
        <v>0</v>
      </c>
      <c r="M71" s="123">
        <f t="shared" si="7"/>
        <v>899620.3899999999</v>
      </c>
      <c r="N71" s="123">
        <f t="shared" si="8"/>
        <v>2177098.3899999997</v>
      </c>
      <c r="O71" s="123">
        <f t="shared" si="9"/>
        <v>59.26807392975849</v>
      </c>
      <c r="P71" s="123">
        <f t="shared" si="10"/>
        <v>2177098.3899999997</v>
      </c>
      <c r="Q71" s="123">
        <f t="shared" si="11"/>
        <v>899620.3899999999</v>
      </c>
      <c r="R71" s="123">
        <f t="shared" si="12"/>
        <v>59.26807392975849</v>
      </c>
    </row>
    <row r="72" spans="1:18" ht="25.5">
      <c r="A72" s="121" t="s">
        <v>29</v>
      </c>
      <c r="B72" s="122" t="s">
        <v>30</v>
      </c>
      <c r="C72" s="123">
        <v>100</v>
      </c>
      <c r="D72" s="123">
        <v>30100</v>
      </c>
      <c r="E72" s="124">
        <v>30000</v>
      </c>
      <c r="F72" s="124">
        <v>0</v>
      </c>
      <c r="G72" s="120">
        <f t="shared" si="13"/>
        <v>0</v>
      </c>
      <c r="H72" s="123">
        <v>0</v>
      </c>
      <c r="I72" s="123">
        <v>0</v>
      </c>
      <c r="J72" s="123">
        <v>0</v>
      </c>
      <c r="K72" s="123">
        <v>0</v>
      </c>
      <c r="L72" s="123">
        <v>0</v>
      </c>
      <c r="M72" s="123">
        <f t="shared" si="7"/>
        <v>30000</v>
      </c>
      <c r="N72" s="123">
        <f t="shared" si="8"/>
        <v>30100</v>
      </c>
      <c r="O72" s="123">
        <f t="shared" si="9"/>
        <v>0</v>
      </c>
      <c r="P72" s="123">
        <f t="shared" si="10"/>
        <v>30100</v>
      </c>
      <c r="Q72" s="123">
        <f t="shared" si="11"/>
        <v>30000</v>
      </c>
      <c r="R72" s="123">
        <f t="shared" si="12"/>
        <v>0</v>
      </c>
    </row>
    <row r="73" spans="1:18" ht="25.5">
      <c r="A73" s="121" t="s">
        <v>31</v>
      </c>
      <c r="B73" s="122" t="s">
        <v>32</v>
      </c>
      <c r="C73" s="123">
        <v>41345</v>
      </c>
      <c r="D73" s="123">
        <v>136345</v>
      </c>
      <c r="E73" s="124">
        <v>124345</v>
      </c>
      <c r="F73" s="124">
        <v>92275.96</v>
      </c>
      <c r="G73" s="120">
        <f t="shared" si="13"/>
        <v>74.20962644255901</v>
      </c>
      <c r="H73" s="123">
        <v>92275.96</v>
      </c>
      <c r="I73" s="123">
        <v>0</v>
      </c>
      <c r="J73" s="123">
        <v>92275.96</v>
      </c>
      <c r="K73" s="123">
        <v>0</v>
      </c>
      <c r="L73" s="123">
        <v>0</v>
      </c>
      <c r="M73" s="123">
        <f t="shared" si="7"/>
        <v>32069.039999999994</v>
      </c>
      <c r="N73" s="123">
        <f t="shared" si="8"/>
        <v>44069.03999999999</v>
      </c>
      <c r="O73" s="123">
        <f t="shared" si="9"/>
        <v>74.20962644255901</v>
      </c>
      <c r="P73" s="123">
        <f t="shared" si="10"/>
        <v>44069.03999999999</v>
      </c>
      <c r="Q73" s="123">
        <f t="shared" si="11"/>
        <v>32069.039999999994</v>
      </c>
      <c r="R73" s="123">
        <f t="shared" si="12"/>
        <v>74.20962644255901</v>
      </c>
    </row>
    <row r="74" spans="1:18" ht="25.5">
      <c r="A74" s="121" t="s">
        <v>33</v>
      </c>
      <c r="B74" s="122" t="s">
        <v>34</v>
      </c>
      <c r="C74" s="123">
        <v>17000</v>
      </c>
      <c r="D74" s="123">
        <v>101000</v>
      </c>
      <c r="E74" s="124">
        <v>92500</v>
      </c>
      <c r="F74" s="124">
        <v>66247.47</v>
      </c>
      <c r="G74" s="120">
        <f t="shared" si="13"/>
        <v>71.61888648648649</v>
      </c>
      <c r="H74" s="123">
        <v>66247.47</v>
      </c>
      <c r="I74" s="123">
        <v>0</v>
      </c>
      <c r="J74" s="123">
        <v>66247.47</v>
      </c>
      <c r="K74" s="123">
        <v>0</v>
      </c>
      <c r="L74" s="123">
        <v>0</v>
      </c>
      <c r="M74" s="123">
        <f t="shared" si="7"/>
        <v>26252.53</v>
      </c>
      <c r="N74" s="123">
        <f t="shared" si="8"/>
        <v>34752.53</v>
      </c>
      <c r="O74" s="123">
        <f t="shared" si="9"/>
        <v>71.61888648648649</v>
      </c>
      <c r="P74" s="123">
        <f t="shared" si="10"/>
        <v>34752.53</v>
      </c>
      <c r="Q74" s="123">
        <f t="shared" si="11"/>
        <v>26252.53</v>
      </c>
      <c r="R74" s="123">
        <f t="shared" si="12"/>
        <v>71.61888648648649</v>
      </c>
    </row>
    <row r="75" spans="1:18" ht="25.5">
      <c r="A75" s="121" t="s">
        <v>35</v>
      </c>
      <c r="B75" s="122" t="s">
        <v>36</v>
      </c>
      <c r="C75" s="123">
        <v>535190</v>
      </c>
      <c r="D75" s="123">
        <v>547958</v>
      </c>
      <c r="E75" s="124">
        <v>247791</v>
      </c>
      <c r="F75" s="124">
        <v>178571.05</v>
      </c>
      <c r="G75" s="120">
        <f t="shared" si="13"/>
        <v>72.0651880011784</v>
      </c>
      <c r="H75" s="123">
        <v>178571.05</v>
      </c>
      <c r="I75" s="123">
        <v>0</v>
      </c>
      <c r="J75" s="123">
        <v>178571.05</v>
      </c>
      <c r="K75" s="123">
        <v>0</v>
      </c>
      <c r="L75" s="123">
        <v>0</v>
      </c>
      <c r="M75" s="123">
        <f t="shared" si="7"/>
        <v>69219.95000000001</v>
      </c>
      <c r="N75" s="123">
        <f t="shared" si="8"/>
        <v>369386.95</v>
      </c>
      <c r="O75" s="123">
        <f t="shared" si="9"/>
        <v>72.0651880011784</v>
      </c>
      <c r="P75" s="123">
        <f t="shared" si="10"/>
        <v>369386.95</v>
      </c>
      <c r="Q75" s="123">
        <f t="shared" si="11"/>
        <v>69219.95000000001</v>
      </c>
      <c r="R75" s="123">
        <f t="shared" si="12"/>
        <v>72.0651880011784</v>
      </c>
    </row>
    <row r="76" spans="1:18" ht="25.5">
      <c r="A76" s="121" t="s">
        <v>37</v>
      </c>
      <c r="B76" s="122" t="s">
        <v>38</v>
      </c>
      <c r="C76" s="123">
        <v>1330943</v>
      </c>
      <c r="D76" s="123">
        <v>1330943</v>
      </c>
      <c r="E76" s="124">
        <v>897085</v>
      </c>
      <c r="F76" s="124">
        <v>532117.49</v>
      </c>
      <c r="G76" s="120">
        <f t="shared" si="13"/>
        <v>59.31628441006147</v>
      </c>
      <c r="H76" s="123">
        <v>532117.49</v>
      </c>
      <c r="I76" s="123">
        <v>0</v>
      </c>
      <c r="J76" s="123">
        <v>532117.49</v>
      </c>
      <c r="K76" s="123">
        <v>0</v>
      </c>
      <c r="L76" s="123">
        <v>0</v>
      </c>
      <c r="M76" s="123">
        <f t="shared" si="7"/>
        <v>364967.51</v>
      </c>
      <c r="N76" s="123">
        <f t="shared" si="8"/>
        <v>798825.51</v>
      </c>
      <c r="O76" s="123">
        <f t="shared" si="9"/>
        <v>59.31628441006147</v>
      </c>
      <c r="P76" s="123">
        <f t="shared" si="10"/>
        <v>798825.51</v>
      </c>
      <c r="Q76" s="123">
        <f t="shared" si="11"/>
        <v>364967.51</v>
      </c>
      <c r="R76" s="123">
        <f t="shared" si="12"/>
        <v>59.31628441006147</v>
      </c>
    </row>
    <row r="77" spans="1:18" ht="25.5">
      <c r="A77" s="121" t="s">
        <v>39</v>
      </c>
      <c r="B77" s="122" t="s">
        <v>40</v>
      </c>
      <c r="C77" s="123">
        <v>103300</v>
      </c>
      <c r="D77" s="123">
        <v>236400</v>
      </c>
      <c r="E77" s="124">
        <v>199900</v>
      </c>
      <c r="F77" s="124">
        <v>72500</v>
      </c>
      <c r="G77" s="120">
        <f t="shared" si="13"/>
        <v>36.26813406703352</v>
      </c>
      <c r="H77" s="123">
        <v>72500</v>
      </c>
      <c r="I77" s="123">
        <v>0</v>
      </c>
      <c r="J77" s="123">
        <v>72500</v>
      </c>
      <c r="K77" s="123">
        <v>0</v>
      </c>
      <c r="L77" s="123">
        <v>0</v>
      </c>
      <c r="M77" s="123">
        <f t="shared" si="7"/>
        <v>127400</v>
      </c>
      <c r="N77" s="123">
        <f t="shared" si="8"/>
        <v>163900</v>
      </c>
      <c r="O77" s="123">
        <f t="shared" si="9"/>
        <v>36.26813406703352</v>
      </c>
      <c r="P77" s="123">
        <f t="shared" si="10"/>
        <v>163900</v>
      </c>
      <c r="Q77" s="123">
        <f t="shared" si="11"/>
        <v>127400</v>
      </c>
      <c r="R77" s="123">
        <f t="shared" si="12"/>
        <v>36.26813406703352</v>
      </c>
    </row>
    <row r="78" spans="1:18" ht="12.75">
      <c r="A78" s="121"/>
      <c r="B78" s="122"/>
      <c r="C78" s="123"/>
      <c r="D78" s="123"/>
      <c r="E78" s="124"/>
      <c r="F78" s="124"/>
      <c r="G78" s="120" t="e">
        <f t="shared" si="13"/>
        <v>#DIV/0!</v>
      </c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</row>
    <row r="79" spans="1:18" ht="12.75">
      <c r="A79" s="117" t="s">
        <v>117</v>
      </c>
      <c r="B79" s="118" t="s">
        <v>118</v>
      </c>
      <c r="C79" s="119">
        <v>0</v>
      </c>
      <c r="D79" s="119">
        <v>6462943</v>
      </c>
      <c r="E79" s="120">
        <v>5469093</v>
      </c>
      <c r="F79" s="120">
        <v>3330701.36</v>
      </c>
      <c r="G79" s="120">
        <f t="shared" si="13"/>
        <v>60.90043376479427</v>
      </c>
      <c r="H79" s="119">
        <v>3390896.13</v>
      </c>
      <c r="I79" s="119">
        <v>0</v>
      </c>
      <c r="J79" s="119">
        <v>3330701.36</v>
      </c>
      <c r="K79" s="119">
        <v>60194.77</v>
      </c>
      <c r="L79" s="119">
        <v>0</v>
      </c>
      <c r="M79" s="119">
        <f t="shared" si="7"/>
        <v>2078196.87</v>
      </c>
      <c r="N79" s="119">
        <f t="shared" si="8"/>
        <v>3072046.87</v>
      </c>
      <c r="O79" s="119">
        <f t="shared" si="9"/>
        <v>62.00106909866041</v>
      </c>
      <c r="P79" s="119">
        <f t="shared" si="10"/>
        <v>3132241.64</v>
      </c>
      <c r="Q79" s="119">
        <f t="shared" si="11"/>
        <v>2138391.64</v>
      </c>
      <c r="R79" s="119">
        <f t="shared" si="12"/>
        <v>60.90043376479427</v>
      </c>
    </row>
    <row r="80" spans="1:18" ht="25.5">
      <c r="A80" s="121" t="s">
        <v>13</v>
      </c>
      <c r="B80" s="122" t="s">
        <v>14</v>
      </c>
      <c r="C80" s="123">
        <v>0</v>
      </c>
      <c r="D80" s="123">
        <v>4373144</v>
      </c>
      <c r="E80" s="124">
        <v>3642169</v>
      </c>
      <c r="F80" s="124">
        <v>2464597.2</v>
      </c>
      <c r="G80" s="120">
        <f t="shared" si="13"/>
        <v>67.66839210371623</v>
      </c>
      <c r="H80" s="123">
        <v>2524791.97</v>
      </c>
      <c r="I80" s="123">
        <v>0</v>
      </c>
      <c r="J80" s="123">
        <v>2464597.2</v>
      </c>
      <c r="K80" s="123">
        <v>60194.77</v>
      </c>
      <c r="L80" s="123">
        <v>0</v>
      </c>
      <c r="M80" s="123">
        <f t="shared" si="7"/>
        <v>1117377.0299999998</v>
      </c>
      <c r="N80" s="123">
        <f t="shared" si="8"/>
        <v>1848352.0299999998</v>
      </c>
      <c r="O80" s="123">
        <f t="shared" si="9"/>
        <v>69.32110975630181</v>
      </c>
      <c r="P80" s="123">
        <f t="shared" si="10"/>
        <v>1908546.7999999998</v>
      </c>
      <c r="Q80" s="123">
        <f t="shared" si="11"/>
        <v>1177571.7999999998</v>
      </c>
      <c r="R80" s="123">
        <f t="shared" si="12"/>
        <v>67.66839210371623</v>
      </c>
    </row>
    <row r="81" spans="1:18" ht="25.5">
      <c r="A81" s="121" t="s">
        <v>15</v>
      </c>
      <c r="B81" s="122" t="s">
        <v>16</v>
      </c>
      <c r="C81" s="123">
        <v>0</v>
      </c>
      <c r="D81" s="123">
        <v>520000</v>
      </c>
      <c r="E81" s="124">
        <v>520000</v>
      </c>
      <c r="F81" s="124">
        <v>297041.71</v>
      </c>
      <c r="G81" s="120">
        <f t="shared" si="13"/>
        <v>57.12340576923077</v>
      </c>
      <c r="H81" s="123">
        <v>297041.71</v>
      </c>
      <c r="I81" s="123">
        <v>0</v>
      </c>
      <c r="J81" s="123">
        <v>297041.71</v>
      </c>
      <c r="K81" s="123">
        <v>0</v>
      </c>
      <c r="L81" s="123">
        <v>0</v>
      </c>
      <c r="M81" s="123">
        <f t="shared" si="7"/>
        <v>222958.28999999998</v>
      </c>
      <c r="N81" s="123">
        <f t="shared" si="8"/>
        <v>222958.28999999998</v>
      </c>
      <c r="O81" s="123">
        <f t="shared" si="9"/>
        <v>57.12340576923077</v>
      </c>
      <c r="P81" s="123">
        <f t="shared" si="10"/>
        <v>222958.28999999998</v>
      </c>
      <c r="Q81" s="123">
        <f t="shared" si="11"/>
        <v>222958.28999999998</v>
      </c>
      <c r="R81" s="123">
        <f t="shared" si="12"/>
        <v>57.12340576923077</v>
      </c>
    </row>
    <row r="82" spans="1:18" ht="25.5">
      <c r="A82" s="121" t="s">
        <v>17</v>
      </c>
      <c r="B82" s="122" t="s">
        <v>18</v>
      </c>
      <c r="C82" s="123">
        <v>0</v>
      </c>
      <c r="D82" s="123">
        <v>147957</v>
      </c>
      <c r="E82" s="124">
        <v>147057</v>
      </c>
      <c r="F82" s="124">
        <v>96257</v>
      </c>
      <c r="G82" s="120">
        <f t="shared" si="13"/>
        <v>65.45557164908845</v>
      </c>
      <c r="H82" s="123">
        <v>96257</v>
      </c>
      <c r="I82" s="123">
        <v>0</v>
      </c>
      <c r="J82" s="123">
        <v>96257</v>
      </c>
      <c r="K82" s="123">
        <v>0</v>
      </c>
      <c r="L82" s="123">
        <v>0</v>
      </c>
      <c r="M82" s="123">
        <f t="shared" si="7"/>
        <v>50800</v>
      </c>
      <c r="N82" s="123">
        <f t="shared" si="8"/>
        <v>51700</v>
      </c>
      <c r="O82" s="123">
        <f t="shared" si="9"/>
        <v>65.45557164908845</v>
      </c>
      <c r="P82" s="123">
        <f t="shared" si="10"/>
        <v>51700</v>
      </c>
      <c r="Q82" s="123">
        <f t="shared" si="11"/>
        <v>50800</v>
      </c>
      <c r="R82" s="123">
        <f t="shared" si="12"/>
        <v>65.45557164908845</v>
      </c>
    </row>
    <row r="83" spans="1:18" ht="25.5">
      <c r="A83" s="121" t="s">
        <v>19</v>
      </c>
      <c r="B83" s="122" t="s">
        <v>20</v>
      </c>
      <c r="C83" s="123">
        <v>0</v>
      </c>
      <c r="D83" s="123">
        <v>758250</v>
      </c>
      <c r="E83" s="124">
        <v>683250</v>
      </c>
      <c r="F83" s="124">
        <v>227284.3</v>
      </c>
      <c r="G83" s="120">
        <f t="shared" si="13"/>
        <v>33.265173801683126</v>
      </c>
      <c r="H83" s="123">
        <v>227284.3</v>
      </c>
      <c r="I83" s="123">
        <v>0</v>
      </c>
      <c r="J83" s="123">
        <v>227284.3</v>
      </c>
      <c r="K83" s="123">
        <v>0</v>
      </c>
      <c r="L83" s="123">
        <v>0</v>
      </c>
      <c r="M83" s="123">
        <f t="shared" si="7"/>
        <v>455965.7</v>
      </c>
      <c r="N83" s="123">
        <f t="shared" si="8"/>
        <v>530965.7</v>
      </c>
      <c r="O83" s="123">
        <f t="shared" si="9"/>
        <v>33.265173801683126</v>
      </c>
      <c r="P83" s="123">
        <f t="shared" si="10"/>
        <v>530965.7</v>
      </c>
      <c r="Q83" s="123">
        <f t="shared" si="11"/>
        <v>455965.7</v>
      </c>
      <c r="R83" s="123">
        <f t="shared" si="12"/>
        <v>33.265173801683126</v>
      </c>
    </row>
    <row r="84" spans="1:18" ht="12.75">
      <c r="A84" s="121"/>
      <c r="B84" s="122"/>
      <c r="C84" s="123"/>
      <c r="D84" s="123"/>
      <c r="E84" s="124"/>
      <c r="F84" s="124"/>
      <c r="G84" s="120" t="e">
        <f t="shared" si="13"/>
        <v>#DIV/0!</v>
      </c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</row>
    <row r="85" spans="1:18" ht="25.5">
      <c r="A85" s="121" t="s">
        <v>21</v>
      </c>
      <c r="B85" s="122" t="s">
        <v>22</v>
      </c>
      <c r="C85" s="123">
        <v>0</v>
      </c>
      <c r="D85" s="123">
        <v>416800</v>
      </c>
      <c r="E85" s="124">
        <v>275900</v>
      </c>
      <c r="F85" s="124">
        <v>116179.75</v>
      </c>
      <c r="G85" s="120">
        <f t="shared" si="13"/>
        <v>42.1093693367162</v>
      </c>
      <c r="H85" s="123">
        <v>116179.75</v>
      </c>
      <c r="I85" s="123">
        <v>0</v>
      </c>
      <c r="J85" s="123">
        <v>116179.75</v>
      </c>
      <c r="K85" s="123">
        <v>0</v>
      </c>
      <c r="L85" s="123">
        <v>0</v>
      </c>
      <c r="M85" s="123">
        <f t="shared" si="7"/>
        <v>159720.25</v>
      </c>
      <c r="N85" s="123">
        <f t="shared" si="8"/>
        <v>300620.25</v>
      </c>
      <c r="O85" s="123">
        <f t="shared" si="9"/>
        <v>42.1093693367162</v>
      </c>
      <c r="P85" s="123">
        <f t="shared" si="10"/>
        <v>300620.25</v>
      </c>
      <c r="Q85" s="123">
        <f t="shared" si="11"/>
        <v>159720.25</v>
      </c>
      <c r="R85" s="123">
        <f t="shared" si="12"/>
        <v>42.1093693367162</v>
      </c>
    </row>
    <row r="86" spans="1:18" ht="25.5">
      <c r="A86" s="121" t="s">
        <v>25</v>
      </c>
      <c r="B86" s="122" t="s">
        <v>26</v>
      </c>
      <c r="C86" s="123">
        <v>0</v>
      </c>
      <c r="D86" s="123">
        <v>101800</v>
      </c>
      <c r="E86" s="124">
        <v>101800</v>
      </c>
      <c r="F86" s="124">
        <v>50000</v>
      </c>
      <c r="G86" s="120">
        <f t="shared" si="13"/>
        <v>49.115913555992144</v>
      </c>
      <c r="H86" s="123">
        <v>50000</v>
      </c>
      <c r="I86" s="123">
        <v>0</v>
      </c>
      <c r="J86" s="123">
        <v>50000</v>
      </c>
      <c r="K86" s="123">
        <v>0</v>
      </c>
      <c r="L86" s="123">
        <v>0</v>
      </c>
      <c r="M86" s="123">
        <f t="shared" si="7"/>
        <v>51800</v>
      </c>
      <c r="N86" s="123">
        <f t="shared" si="8"/>
        <v>51800</v>
      </c>
      <c r="O86" s="123">
        <f t="shared" si="9"/>
        <v>49.115913555992144</v>
      </c>
      <c r="P86" s="123">
        <f t="shared" si="10"/>
        <v>51800</v>
      </c>
      <c r="Q86" s="123">
        <f t="shared" si="11"/>
        <v>51800</v>
      </c>
      <c r="R86" s="123">
        <f t="shared" si="12"/>
        <v>49.115913555992144</v>
      </c>
    </row>
    <row r="87" spans="1:18" ht="25.5">
      <c r="A87" s="121" t="s">
        <v>27</v>
      </c>
      <c r="B87" s="122" t="s">
        <v>28</v>
      </c>
      <c r="C87" s="123">
        <v>0</v>
      </c>
      <c r="D87" s="123">
        <v>35850</v>
      </c>
      <c r="E87" s="124">
        <v>35850</v>
      </c>
      <c r="F87" s="124">
        <v>29750</v>
      </c>
      <c r="G87" s="120">
        <f t="shared" si="13"/>
        <v>82.98465829846583</v>
      </c>
      <c r="H87" s="123">
        <v>29750</v>
      </c>
      <c r="I87" s="123">
        <v>0</v>
      </c>
      <c r="J87" s="123">
        <v>29750</v>
      </c>
      <c r="K87" s="123">
        <v>0</v>
      </c>
      <c r="L87" s="123">
        <v>0</v>
      </c>
      <c r="M87" s="123">
        <f t="shared" si="7"/>
        <v>6100</v>
      </c>
      <c r="N87" s="123">
        <f t="shared" si="8"/>
        <v>6100</v>
      </c>
      <c r="O87" s="123">
        <f t="shared" si="9"/>
        <v>82.98465829846583</v>
      </c>
      <c r="P87" s="123">
        <f t="shared" si="10"/>
        <v>6100</v>
      </c>
      <c r="Q87" s="123">
        <f t="shared" si="11"/>
        <v>6100</v>
      </c>
      <c r="R87" s="123">
        <f t="shared" si="12"/>
        <v>82.98465829846583</v>
      </c>
    </row>
    <row r="88" spans="1:18" ht="25.5">
      <c r="A88" s="121" t="s">
        <v>31</v>
      </c>
      <c r="B88" s="122" t="s">
        <v>32</v>
      </c>
      <c r="C88" s="123">
        <v>0</v>
      </c>
      <c r="D88" s="123">
        <v>1500</v>
      </c>
      <c r="E88" s="124">
        <v>600</v>
      </c>
      <c r="F88" s="124">
        <v>0</v>
      </c>
      <c r="G88" s="120">
        <f t="shared" si="13"/>
        <v>0</v>
      </c>
      <c r="H88" s="123">
        <v>0</v>
      </c>
      <c r="I88" s="123">
        <v>0</v>
      </c>
      <c r="J88" s="123">
        <v>0</v>
      </c>
      <c r="K88" s="123">
        <v>0</v>
      </c>
      <c r="L88" s="123">
        <v>0</v>
      </c>
      <c r="M88" s="123">
        <f t="shared" si="7"/>
        <v>600</v>
      </c>
      <c r="N88" s="123">
        <f t="shared" si="8"/>
        <v>1500</v>
      </c>
      <c r="O88" s="123">
        <f t="shared" si="9"/>
        <v>0</v>
      </c>
      <c r="P88" s="123">
        <f t="shared" si="10"/>
        <v>1500</v>
      </c>
      <c r="Q88" s="123">
        <f t="shared" si="11"/>
        <v>600</v>
      </c>
      <c r="R88" s="123">
        <f t="shared" si="12"/>
        <v>0</v>
      </c>
    </row>
    <row r="89" spans="1:18" ht="25.5">
      <c r="A89" s="121" t="s">
        <v>33</v>
      </c>
      <c r="B89" s="122" t="s">
        <v>34</v>
      </c>
      <c r="C89" s="123">
        <v>0</v>
      </c>
      <c r="D89" s="123">
        <v>2460</v>
      </c>
      <c r="E89" s="124">
        <v>2460</v>
      </c>
      <c r="F89" s="124">
        <v>0</v>
      </c>
      <c r="G89" s="120">
        <f t="shared" si="13"/>
        <v>0</v>
      </c>
      <c r="H89" s="123">
        <v>0</v>
      </c>
      <c r="I89" s="123">
        <v>0</v>
      </c>
      <c r="J89" s="123">
        <v>0</v>
      </c>
      <c r="K89" s="123">
        <v>0</v>
      </c>
      <c r="L89" s="123">
        <v>0</v>
      </c>
      <c r="M89" s="123">
        <f t="shared" si="7"/>
        <v>2460</v>
      </c>
      <c r="N89" s="123">
        <f t="shared" si="8"/>
        <v>2460</v>
      </c>
      <c r="O89" s="123">
        <f t="shared" si="9"/>
        <v>0</v>
      </c>
      <c r="P89" s="123">
        <f t="shared" si="10"/>
        <v>2460</v>
      </c>
      <c r="Q89" s="123">
        <f t="shared" si="11"/>
        <v>2460</v>
      </c>
      <c r="R89" s="123">
        <f t="shared" si="12"/>
        <v>0</v>
      </c>
    </row>
    <row r="90" spans="1:18" ht="25.5">
      <c r="A90" s="121" t="s">
        <v>35</v>
      </c>
      <c r="B90" s="122" t="s">
        <v>36</v>
      </c>
      <c r="C90" s="123">
        <v>0</v>
      </c>
      <c r="D90" s="123">
        <v>17232</v>
      </c>
      <c r="E90" s="124">
        <v>12732</v>
      </c>
      <c r="F90" s="124">
        <v>9048</v>
      </c>
      <c r="G90" s="120">
        <f t="shared" si="13"/>
        <v>71.06503298774741</v>
      </c>
      <c r="H90" s="123">
        <v>9048</v>
      </c>
      <c r="I90" s="123">
        <v>0</v>
      </c>
      <c r="J90" s="123">
        <v>9048</v>
      </c>
      <c r="K90" s="123">
        <v>0</v>
      </c>
      <c r="L90" s="123">
        <v>0</v>
      </c>
      <c r="M90" s="123">
        <f t="shared" si="7"/>
        <v>3684</v>
      </c>
      <c r="N90" s="123">
        <f t="shared" si="8"/>
        <v>8184</v>
      </c>
      <c r="O90" s="123">
        <f t="shared" si="9"/>
        <v>71.06503298774741</v>
      </c>
      <c r="P90" s="123">
        <f t="shared" si="10"/>
        <v>8184</v>
      </c>
      <c r="Q90" s="123">
        <f t="shared" si="11"/>
        <v>3684</v>
      </c>
      <c r="R90" s="123">
        <f t="shared" si="12"/>
        <v>71.06503298774741</v>
      </c>
    </row>
    <row r="91" spans="1:18" ht="25.5">
      <c r="A91" s="121" t="s">
        <v>37</v>
      </c>
      <c r="B91" s="122" t="s">
        <v>38</v>
      </c>
      <c r="C91" s="123">
        <v>0</v>
      </c>
      <c r="D91" s="123">
        <v>87950</v>
      </c>
      <c r="E91" s="124">
        <v>47275</v>
      </c>
      <c r="F91" s="124">
        <v>40543.4</v>
      </c>
      <c r="G91" s="120">
        <f t="shared" si="13"/>
        <v>85.76076150185088</v>
      </c>
      <c r="H91" s="123">
        <v>40543.4</v>
      </c>
      <c r="I91" s="123">
        <v>0</v>
      </c>
      <c r="J91" s="123">
        <v>40543.4</v>
      </c>
      <c r="K91" s="123">
        <v>0</v>
      </c>
      <c r="L91" s="123">
        <v>0</v>
      </c>
      <c r="M91" s="123">
        <f t="shared" si="7"/>
        <v>6731.5999999999985</v>
      </c>
      <c r="N91" s="123">
        <f t="shared" si="8"/>
        <v>47406.6</v>
      </c>
      <c r="O91" s="123">
        <f t="shared" si="9"/>
        <v>85.76076150185088</v>
      </c>
      <c r="P91" s="123">
        <f t="shared" si="10"/>
        <v>47406.6</v>
      </c>
      <c r="Q91" s="123">
        <f t="shared" si="11"/>
        <v>6731.5999999999985</v>
      </c>
      <c r="R91" s="123">
        <f t="shared" si="12"/>
        <v>85.76076150185088</v>
      </c>
    </row>
    <row r="92" spans="1:18" ht="12.75">
      <c r="A92" s="121"/>
      <c r="B92" s="122"/>
      <c r="C92" s="123"/>
      <c r="D92" s="123"/>
      <c r="E92" s="124"/>
      <c r="F92" s="124"/>
      <c r="G92" s="120" t="e">
        <f t="shared" si="13"/>
        <v>#DIV/0!</v>
      </c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</row>
    <row r="93" spans="1:18" ht="12.75">
      <c r="A93" s="117" t="s">
        <v>81</v>
      </c>
      <c r="B93" s="118" t="s">
        <v>114</v>
      </c>
      <c r="C93" s="119">
        <v>535135</v>
      </c>
      <c r="D93" s="119">
        <v>1433948</v>
      </c>
      <c r="E93" s="120">
        <v>929889</v>
      </c>
      <c r="F93" s="120">
        <v>646641.66</v>
      </c>
      <c r="G93" s="120">
        <f t="shared" si="13"/>
        <v>69.53966118536728</v>
      </c>
      <c r="H93" s="119">
        <v>646641.9</v>
      </c>
      <c r="I93" s="119">
        <v>0</v>
      </c>
      <c r="J93" s="119">
        <v>646641.66</v>
      </c>
      <c r="K93" s="119">
        <v>0.24</v>
      </c>
      <c r="L93" s="119">
        <v>0</v>
      </c>
      <c r="M93" s="119">
        <f t="shared" si="7"/>
        <v>283247.1</v>
      </c>
      <c r="N93" s="119">
        <f t="shared" si="8"/>
        <v>787306.1</v>
      </c>
      <c r="O93" s="119">
        <f t="shared" si="9"/>
        <v>69.5396869948994</v>
      </c>
      <c r="P93" s="119">
        <f t="shared" si="10"/>
        <v>787306.34</v>
      </c>
      <c r="Q93" s="119">
        <f t="shared" si="11"/>
        <v>283247.33999999997</v>
      </c>
      <c r="R93" s="119">
        <f t="shared" si="12"/>
        <v>69.53966118536728</v>
      </c>
    </row>
    <row r="94" spans="1:18" ht="25.5">
      <c r="A94" s="121" t="s">
        <v>13</v>
      </c>
      <c r="B94" s="122" t="s">
        <v>14</v>
      </c>
      <c r="C94" s="123">
        <v>120000</v>
      </c>
      <c r="D94" s="123">
        <v>450000</v>
      </c>
      <c r="E94" s="124">
        <v>390000</v>
      </c>
      <c r="F94" s="124">
        <v>171445.76</v>
      </c>
      <c r="G94" s="120">
        <f t="shared" si="13"/>
        <v>43.96045128205128</v>
      </c>
      <c r="H94" s="123">
        <v>171446</v>
      </c>
      <c r="I94" s="123">
        <v>0</v>
      </c>
      <c r="J94" s="123">
        <v>171445.76</v>
      </c>
      <c r="K94" s="123">
        <v>0.24</v>
      </c>
      <c r="L94" s="123">
        <v>0</v>
      </c>
      <c r="M94" s="123">
        <f t="shared" si="7"/>
        <v>218554</v>
      </c>
      <c r="N94" s="123">
        <f t="shared" si="8"/>
        <v>278554</v>
      </c>
      <c r="O94" s="123">
        <f t="shared" si="9"/>
        <v>43.96051282051282</v>
      </c>
      <c r="P94" s="123">
        <f t="shared" si="10"/>
        <v>278554.24</v>
      </c>
      <c r="Q94" s="123">
        <f t="shared" si="11"/>
        <v>218554.24</v>
      </c>
      <c r="R94" s="123">
        <f t="shared" si="12"/>
        <v>43.96045128205128</v>
      </c>
    </row>
    <row r="95" spans="1:18" ht="25.5">
      <c r="A95" s="121" t="s">
        <v>21</v>
      </c>
      <c r="B95" s="122" t="s">
        <v>22</v>
      </c>
      <c r="C95" s="123">
        <v>415135</v>
      </c>
      <c r="D95" s="123">
        <v>983948</v>
      </c>
      <c r="E95" s="124">
        <v>539889</v>
      </c>
      <c r="F95" s="124">
        <v>475195.9</v>
      </c>
      <c r="G95" s="120">
        <f t="shared" si="13"/>
        <v>88.01733319256367</v>
      </c>
      <c r="H95" s="123">
        <v>475195.9</v>
      </c>
      <c r="I95" s="123">
        <v>0</v>
      </c>
      <c r="J95" s="123">
        <v>475195.9</v>
      </c>
      <c r="K95" s="123">
        <v>0</v>
      </c>
      <c r="L95" s="123">
        <v>0</v>
      </c>
      <c r="M95" s="123">
        <f t="shared" si="7"/>
        <v>64693.09999999998</v>
      </c>
      <c r="N95" s="123">
        <f t="shared" si="8"/>
        <v>508752.1</v>
      </c>
      <c r="O95" s="123">
        <f t="shared" si="9"/>
        <v>88.01733319256367</v>
      </c>
      <c r="P95" s="123">
        <f t="shared" si="10"/>
        <v>508752.1</v>
      </c>
      <c r="Q95" s="123">
        <f t="shared" si="11"/>
        <v>64693.09999999998</v>
      </c>
      <c r="R95" s="123">
        <f t="shared" si="12"/>
        <v>88.01733319256367</v>
      </c>
    </row>
    <row r="96" spans="1:18" ht="12.75">
      <c r="A96" s="117" t="s">
        <v>115</v>
      </c>
      <c r="B96" s="118" t="s">
        <v>116</v>
      </c>
      <c r="C96" s="119">
        <v>54499463</v>
      </c>
      <c r="D96" s="119">
        <v>64484501</v>
      </c>
      <c r="E96" s="120">
        <v>37129414</v>
      </c>
      <c r="F96" s="120">
        <v>31532381</v>
      </c>
      <c r="G96" s="120">
        <f t="shared" si="13"/>
        <v>84.92560911411098</v>
      </c>
      <c r="H96" s="119">
        <v>31532381</v>
      </c>
      <c r="I96" s="119">
        <v>0</v>
      </c>
      <c r="J96" s="119">
        <v>31532381</v>
      </c>
      <c r="K96" s="119">
        <v>0</v>
      </c>
      <c r="L96" s="119">
        <v>0</v>
      </c>
      <c r="M96" s="119">
        <f t="shared" si="7"/>
        <v>5597033</v>
      </c>
      <c r="N96" s="119">
        <f t="shared" si="8"/>
        <v>32952120</v>
      </c>
      <c r="O96" s="119">
        <f t="shared" si="9"/>
        <v>84.92560911411098</v>
      </c>
      <c r="P96" s="119">
        <f t="shared" si="10"/>
        <v>32952120</v>
      </c>
      <c r="Q96" s="119">
        <f t="shared" si="11"/>
        <v>5597033</v>
      </c>
      <c r="R96" s="119">
        <f t="shared" si="12"/>
        <v>84.92560911411098</v>
      </c>
    </row>
    <row r="97" spans="1:18" ht="25.5">
      <c r="A97" s="121" t="s">
        <v>13</v>
      </c>
      <c r="B97" s="122" t="s">
        <v>14</v>
      </c>
      <c r="C97" s="123">
        <v>54251563</v>
      </c>
      <c r="D97" s="123">
        <v>62358601</v>
      </c>
      <c r="E97" s="124">
        <v>35111878</v>
      </c>
      <c r="F97" s="124">
        <v>30933845</v>
      </c>
      <c r="G97" s="120">
        <f t="shared" si="13"/>
        <v>88.10079882369152</v>
      </c>
      <c r="H97" s="123">
        <v>30933845</v>
      </c>
      <c r="I97" s="123">
        <v>0</v>
      </c>
      <c r="J97" s="123">
        <v>30933845</v>
      </c>
      <c r="K97" s="123">
        <v>0</v>
      </c>
      <c r="L97" s="123">
        <v>0</v>
      </c>
      <c r="M97" s="123">
        <f t="shared" si="7"/>
        <v>4178033</v>
      </c>
      <c r="N97" s="123">
        <f t="shared" si="8"/>
        <v>31424756</v>
      </c>
      <c r="O97" s="123">
        <f t="shared" si="9"/>
        <v>88.10079882369152</v>
      </c>
      <c r="P97" s="123">
        <f t="shared" si="10"/>
        <v>31424756</v>
      </c>
      <c r="Q97" s="123">
        <f t="shared" si="11"/>
        <v>4178033</v>
      </c>
      <c r="R97" s="123">
        <f t="shared" si="12"/>
        <v>88.10079882369152</v>
      </c>
    </row>
    <row r="98" spans="1:18" ht="25.5">
      <c r="A98" s="121" t="s">
        <v>15</v>
      </c>
      <c r="B98" s="122" t="s">
        <v>16</v>
      </c>
      <c r="C98" s="123">
        <v>0</v>
      </c>
      <c r="D98" s="123">
        <v>280000</v>
      </c>
      <c r="E98" s="124">
        <v>280000</v>
      </c>
      <c r="F98" s="124">
        <v>260000</v>
      </c>
      <c r="G98" s="120">
        <f t="shared" si="13"/>
        <v>92.85714285714286</v>
      </c>
      <c r="H98" s="123">
        <v>260000</v>
      </c>
      <c r="I98" s="123">
        <v>0</v>
      </c>
      <c r="J98" s="123">
        <v>260000</v>
      </c>
      <c r="K98" s="123">
        <v>0</v>
      </c>
      <c r="L98" s="123">
        <v>0</v>
      </c>
      <c r="M98" s="123">
        <f t="shared" si="7"/>
        <v>20000</v>
      </c>
      <c r="N98" s="123">
        <f t="shared" si="8"/>
        <v>20000</v>
      </c>
      <c r="O98" s="123">
        <f t="shared" si="9"/>
        <v>92.85714285714286</v>
      </c>
      <c r="P98" s="123">
        <f t="shared" si="10"/>
        <v>20000</v>
      </c>
      <c r="Q98" s="123">
        <f t="shared" si="11"/>
        <v>20000</v>
      </c>
      <c r="R98" s="123">
        <f t="shared" si="12"/>
        <v>92.85714285714286</v>
      </c>
    </row>
    <row r="99" spans="1:18" ht="25.5">
      <c r="A99" s="121" t="s">
        <v>17</v>
      </c>
      <c r="B99" s="122" t="s">
        <v>18</v>
      </c>
      <c r="C99" s="123">
        <v>0</v>
      </c>
      <c r="D99" s="123">
        <v>398000</v>
      </c>
      <c r="E99" s="124">
        <v>398000</v>
      </c>
      <c r="F99" s="124">
        <v>199000</v>
      </c>
      <c r="G99" s="120">
        <f t="shared" si="13"/>
        <v>50</v>
      </c>
      <c r="H99" s="123">
        <v>199000</v>
      </c>
      <c r="I99" s="123">
        <v>0</v>
      </c>
      <c r="J99" s="123">
        <v>199000</v>
      </c>
      <c r="K99" s="123">
        <v>0</v>
      </c>
      <c r="L99" s="123">
        <v>0</v>
      </c>
      <c r="M99" s="123">
        <f t="shared" si="7"/>
        <v>199000</v>
      </c>
      <c r="N99" s="123">
        <f t="shared" si="8"/>
        <v>199000</v>
      </c>
      <c r="O99" s="123">
        <f t="shared" si="9"/>
        <v>50</v>
      </c>
      <c r="P99" s="123">
        <f t="shared" si="10"/>
        <v>199000</v>
      </c>
      <c r="Q99" s="123">
        <f t="shared" si="11"/>
        <v>199000</v>
      </c>
      <c r="R99" s="123">
        <f t="shared" si="12"/>
        <v>50</v>
      </c>
    </row>
    <row r="100" spans="1:18" ht="25.5">
      <c r="A100" s="121" t="s">
        <v>19</v>
      </c>
      <c r="B100" s="122" t="s">
        <v>20</v>
      </c>
      <c r="C100" s="123">
        <v>0</v>
      </c>
      <c r="D100" s="123">
        <v>700000</v>
      </c>
      <c r="E100" s="124">
        <v>700000</v>
      </c>
      <c r="F100" s="124">
        <v>0</v>
      </c>
      <c r="G100" s="120">
        <f t="shared" si="13"/>
        <v>0</v>
      </c>
      <c r="H100" s="123">
        <v>0</v>
      </c>
      <c r="I100" s="123">
        <v>0</v>
      </c>
      <c r="J100" s="123">
        <v>0</v>
      </c>
      <c r="K100" s="123">
        <v>0</v>
      </c>
      <c r="L100" s="123">
        <v>0</v>
      </c>
      <c r="M100" s="123">
        <f t="shared" si="7"/>
        <v>700000</v>
      </c>
      <c r="N100" s="123">
        <f t="shared" si="8"/>
        <v>700000</v>
      </c>
      <c r="O100" s="123">
        <f t="shared" si="9"/>
        <v>0</v>
      </c>
      <c r="P100" s="123">
        <f t="shared" si="10"/>
        <v>700000</v>
      </c>
      <c r="Q100" s="123">
        <f t="shared" si="11"/>
        <v>700000</v>
      </c>
      <c r="R100" s="123">
        <f t="shared" si="12"/>
        <v>0</v>
      </c>
    </row>
    <row r="101" spans="1:18" ht="25.5">
      <c r="A101" s="121" t="s">
        <v>27</v>
      </c>
      <c r="B101" s="122" t="s">
        <v>28</v>
      </c>
      <c r="C101" s="123">
        <v>247900</v>
      </c>
      <c r="D101" s="123">
        <v>747900</v>
      </c>
      <c r="E101" s="124">
        <v>639536</v>
      </c>
      <c r="F101" s="124">
        <v>139536</v>
      </c>
      <c r="G101" s="120">
        <f t="shared" si="13"/>
        <v>21.818318280753545</v>
      </c>
      <c r="H101" s="123">
        <v>139536</v>
      </c>
      <c r="I101" s="123">
        <v>0</v>
      </c>
      <c r="J101" s="123">
        <v>139536</v>
      </c>
      <c r="K101" s="123">
        <v>0</v>
      </c>
      <c r="L101" s="123">
        <v>0</v>
      </c>
      <c r="M101" s="123">
        <f t="shared" si="7"/>
        <v>500000</v>
      </c>
      <c r="N101" s="123">
        <f t="shared" si="8"/>
        <v>608364</v>
      </c>
      <c r="O101" s="123">
        <f t="shared" si="9"/>
        <v>21.818318280753545</v>
      </c>
      <c r="P101" s="123">
        <f t="shared" si="10"/>
        <v>608364</v>
      </c>
      <c r="Q101" s="123">
        <f t="shared" si="11"/>
        <v>500000</v>
      </c>
      <c r="R101" s="123">
        <f t="shared" si="12"/>
        <v>21.818318280753545</v>
      </c>
    </row>
    <row r="102" spans="1:18" ht="12.75">
      <c r="A102" s="117" t="s">
        <v>1</v>
      </c>
      <c r="B102" s="118" t="s">
        <v>41</v>
      </c>
      <c r="C102" s="119">
        <v>780460367</v>
      </c>
      <c r="D102" s="119">
        <v>816088101</v>
      </c>
      <c r="E102" s="120">
        <v>476037469.4</v>
      </c>
      <c r="F102" s="120">
        <v>416187650.75999975</v>
      </c>
      <c r="G102" s="120">
        <f t="shared" si="13"/>
        <v>87.42749836153965</v>
      </c>
      <c r="H102" s="119">
        <v>418894428.3699996</v>
      </c>
      <c r="I102" s="119">
        <v>0</v>
      </c>
      <c r="J102" s="119">
        <v>416187650.75999975</v>
      </c>
      <c r="K102" s="119">
        <v>2706777.61</v>
      </c>
      <c r="L102" s="119">
        <v>51897420.04</v>
      </c>
      <c r="M102" s="119">
        <f t="shared" si="7"/>
        <v>57143041.03000039</v>
      </c>
      <c r="N102" s="119">
        <f t="shared" si="8"/>
        <v>397193672.6300004</v>
      </c>
      <c r="O102" s="119">
        <f t="shared" si="9"/>
        <v>87.99610436085551</v>
      </c>
      <c r="P102" s="119">
        <f t="shared" si="10"/>
        <v>399900450.24000025</v>
      </c>
      <c r="Q102" s="119">
        <f t="shared" si="11"/>
        <v>59849818.640000224</v>
      </c>
      <c r="R102" s="119">
        <f t="shared" si="12"/>
        <v>87.42749836153965</v>
      </c>
    </row>
    <row r="103" spans="1:18" ht="25.5">
      <c r="A103" s="121" t="s">
        <v>13</v>
      </c>
      <c r="B103" s="122" t="s">
        <v>14</v>
      </c>
      <c r="C103" s="123">
        <v>652253321</v>
      </c>
      <c r="D103" s="123">
        <v>681492587</v>
      </c>
      <c r="E103" s="124">
        <v>404855570.4</v>
      </c>
      <c r="F103" s="124">
        <v>361374807.1899999</v>
      </c>
      <c r="G103" s="120">
        <f t="shared" si="13"/>
        <v>89.26017908879436</v>
      </c>
      <c r="H103" s="123">
        <v>363769097.65</v>
      </c>
      <c r="I103" s="123">
        <v>0</v>
      </c>
      <c r="J103" s="123">
        <v>361374807.1899999</v>
      </c>
      <c r="K103" s="123">
        <v>2394290.46</v>
      </c>
      <c r="L103" s="123">
        <v>51888444.04</v>
      </c>
      <c r="M103" s="123">
        <v>41086472.75</v>
      </c>
      <c r="N103" s="123">
        <v>317723489.35</v>
      </c>
      <c r="O103" s="123">
        <v>89.85157281906575</v>
      </c>
      <c r="P103" s="123">
        <v>320117779.8100001</v>
      </c>
      <c r="Q103" s="123">
        <v>43480763.2100001</v>
      </c>
      <c r="R103" s="123">
        <v>89.26017908879436</v>
      </c>
    </row>
    <row r="104" spans="1:18" ht="25.5">
      <c r="A104" s="121" t="s">
        <v>15</v>
      </c>
      <c r="B104" s="122" t="s">
        <v>16</v>
      </c>
      <c r="C104" s="123">
        <v>51433493</v>
      </c>
      <c r="D104" s="123">
        <v>47501493</v>
      </c>
      <c r="E104" s="124">
        <v>24131877</v>
      </c>
      <c r="F104" s="124">
        <v>20658805.970000006</v>
      </c>
      <c r="G104" s="120">
        <f t="shared" si="13"/>
        <v>85.60795320645802</v>
      </c>
      <c r="H104" s="123">
        <v>20872797.050000004</v>
      </c>
      <c r="I104" s="123">
        <v>0</v>
      </c>
      <c r="J104" s="123">
        <v>20658805.970000006</v>
      </c>
      <c r="K104" s="123">
        <v>213991.08</v>
      </c>
      <c r="L104" s="123">
        <v>0</v>
      </c>
      <c r="M104" s="123">
        <v>3259079.95</v>
      </c>
      <c r="N104" s="123">
        <v>26628695.949999996</v>
      </c>
      <c r="O104" s="123">
        <v>86.49471008823724</v>
      </c>
      <c r="P104" s="123">
        <v>26842687.029999994</v>
      </c>
      <c r="Q104" s="123">
        <v>3473071.0299999937</v>
      </c>
      <c r="R104" s="123">
        <v>85.60795320645802</v>
      </c>
    </row>
    <row r="105" spans="1:18" ht="25.5">
      <c r="A105" s="121" t="s">
        <v>17</v>
      </c>
      <c r="B105" s="122" t="s">
        <v>18</v>
      </c>
      <c r="C105" s="123">
        <v>9902510</v>
      </c>
      <c r="D105" s="123">
        <v>11574871</v>
      </c>
      <c r="E105" s="124">
        <v>5737541</v>
      </c>
      <c r="F105" s="124">
        <v>3727185.52</v>
      </c>
      <c r="G105" s="120">
        <f t="shared" si="13"/>
        <v>64.96137491653654</v>
      </c>
      <c r="H105" s="123">
        <v>3727185.52</v>
      </c>
      <c r="I105" s="123">
        <v>0</v>
      </c>
      <c r="J105" s="123">
        <v>3727185.52</v>
      </c>
      <c r="K105" s="123">
        <v>0</v>
      </c>
      <c r="L105" s="123">
        <v>0</v>
      </c>
      <c r="M105" s="123">
        <v>2010355.48</v>
      </c>
      <c r="N105" s="123">
        <v>7847685.48</v>
      </c>
      <c r="O105" s="123">
        <v>64.96137491653654</v>
      </c>
      <c r="P105" s="123">
        <v>7847685.48</v>
      </c>
      <c r="Q105" s="123">
        <v>2010355.48</v>
      </c>
      <c r="R105" s="123">
        <v>64.96137491653654</v>
      </c>
    </row>
    <row r="106" spans="1:18" ht="25.5">
      <c r="A106" s="121" t="s">
        <v>19</v>
      </c>
      <c r="B106" s="122" t="s">
        <v>20</v>
      </c>
      <c r="C106" s="123">
        <v>10468646</v>
      </c>
      <c r="D106" s="123">
        <v>10840837</v>
      </c>
      <c r="E106" s="124">
        <v>6180909</v>
      </c>
      <c r="F106" s="124">
        <v>3694700.03</v>
      </c>
      <c r="G106" s="120">
        <f t="shared" si="13"/>
        <v>59.77599783462271</v>
      </c>
      <c r="H106" s="123">
        <v>3740727.16</v>
      </c>
      <c r="I106" s="123">
        <v>0</v>
      </c>
      <c r="J106" s="123">
        <v>3694700.03</v>
      </c>
      <c r="K106" s="123">
        <v>46027.13</v>
      </c>
      <c r="L106" s="123">
        <v>0</v>
      </c>
      <c r="M106" s="123">
        <v>2440181.84</v>
      </c>
      <c r="N106" s="123">
        <v>7100109.84</v>
      </c>
      <c r="O106" s="123">
        <v>60.52066386999064</v>
      </c>
      <c r="P106" s="123">
        <v>7146136.970000001</v>
      </c>
      <c r="Q106" s="123">
        <v>2486208.97</v>
      </c>
      <c r="R106" s="123">
        <v>59.77599783462271</v>
      </c>
    </row>
    <row r="107" spans="1:18" ht="12.75">
      <c r="A107" s="121"/>
      <c r="B107" s="122"/>
      <c r="C107" s="123"/>
      <c r="D107" s="123"/>
      <c r="E107" s="124"/>
      <c r="F107" s="124"/>
      <c r="G107" s="120" t="e">
        <f t="shared" si="13"/>
        <v>#DIV/0!</v>
      </c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</row>
    <row r="108" spans="1:18" ht="25.5">
      <c r="A108" s="121" t="s">
        <v>21</v>
      </c>
      <c r="B108" s="122" t="s">
        <v>22</v>
      </c>
      <c r="C108" s="123">
        <v>12322735</v>
      </c>
      <c r="D108" s="123">
        <v>15326470</v>
      </c>
      <c r="E108" s="124">
        <v>8286213</v>
      </c>
      <c r="F108" s="124">
        <v>6322302.640000002</v>
      </c>
      <c r="G108" s="120">
        <f t="shared" si="13"/>
        <v>76.2990601376045</v>
      </c>
      <c r="H108" s="123">
        <v>6334632.530000002</v>
      </c>
      <c r="I108" s="123">
        <v>0</v>
      </c>
      <c r="J108" s="123">
        <v>6322302.640000002</v>
      </c>
      <c r="K108" s="123">
        <v>12329.89</v>
      </c>
      <c r="L108" s="123">
        <v>0</v>
      </c>
      <c r="M108" s="123">
        <v>1951580.47</v>
      </c>
      <c r="N108" s="123">
        <v>8991837.469999999</v>
      </c>
      <c r="O108" s="123">
        <v>76.44786019862153</v>
      </c>
      <c r="P108" s="123">
        <v>9004167.359999998</v>
      </c>
      <c r="Q108" s="123">
        <v>1963910.36</v>
      </c>
      <c r="R108" s="123">
        <v>76.2990601376045</v>
      </c>
    </row>
    <row r="109" spans="1:18" ht="25.5">
      <c r="A109" s="121" t="s">
        <v>23</v>
      </c>
      <c r="B109" s="122" t="s">
        <v>24</v>
      </c>
      <c r="C109" s="123">
        <v>3323460</v>
      </c>
      <c r="D109" s="123">
        <v>3562460</v>
      </c>
      <c r="E109" s="124">
        <v>1885551</v>
      </c>
      <c r="F109" s="124">
        <v>1416329.23</v>
      </c>
      <c r="G109" s="120">
        <f t="shared" si="13"/>
        <v>75.11487252267375</v>
      </c>
      <c r="H109" s="123">
        <v>1423273.23</v>
      </c>
      <c r="I109" s="123">
        <v>0</v>
      </c>
      <c r="J109" s="123">
        <v>1416329.23</v>
      </c>
      <c r="K109" s="123">
        <v>6944</v>
      </c>
      <c r="L109" s="123">
        <v>0</v>
      </c>
      <c r="M109" s="123">
        <v>462277.77</v>
      </c>
      <c r="N109" s="123">
        <v>2139186.77</v>
      </c>
      <c r="O109" s="123">
        <v>75.48314683612377</v>
      </c>
      <c r="P109" s="123">
        <v>2146130.77</v>
      </c>
      <c r="Q109" s="123">
        <v>469221.77</v>
      </c>
      <c r="R109" s="123">
        <v>75.11487252267375</v>
      </c>
    </row>
    <row r="110" spans="1:18" ht="25.5">
      <c r="A110" s="121" t="s">
        <v>25</v>
      </c>
      <c r="B110" s="122" t="s">
        <v>26</v>
      </c>
      <c r="C110" s="123">
        <v>3527532</v>
      </c>
      <c r="D110" s="123">
        <v>4134277</v>
      </c>
      <c r="E110" s="124">
        <v>1959359</v>
      </c>
      <c r="F110" s="124">
        <v>1799184.13</v>
      </c>
      <c r="G110" s="120">
        <f t="shared" si="13"/>
        <v>91.82513924196637</v>
      </c>
      <c r="H110" s="123">
        <v>1799184.13</v>
      </c>
      <c r="I110" s="123">
        <v>0</v>
      </c>
      <c r="J110" s="123">
        <v>1799184.13</v>
      </c>
      <c r="K110" s="123">
        <v>0</v>
      </c>
      <c r="L110" s="123">
        <v>0</v>
      </c>
      <c r="M110" s="123">
        <v>160174.87</v>
      </c>
      <c r="N110" s="123">
        <v>2335092.87</v>
      </c>
      <c r="O110" s="123">
        <v>91.82513924196637</v>
      </c>
      <c r="P110" s="123">
        <v>2335092.87</v>
      </c>
      <c r="Q110" s="123">
        <v>160174.87</v>
      </c>
      <c r="R110" s="123">
        <v>91.82513924196637</v>
      </c>
    </row>
    <row r="111" spans="1:18" ht="25.5">
      <c r="A111" s="121" t="s">
        <v>27</v>
      </c>
      <c r="B111" s="122" t="s">
        <v>28</v>
      </c>
      <c r="C111" s="123">
        <v>22290516</v>
      </c>
      <c r="D111" s="123">
        <v>25188029</v>
      </c>
      <c r="E111" s="124">
        <v>13998746</v>
      </c>
      <c r="F111" s="124">
        <v>10045035.719999999</v>
      </c>
      <c r="G111" s="120">
        <f t="shared" si="13"/>
        <v>71.75668249141744</v>
      </c>
      <c r="H111" s="123">
        <v>10055109.819999998</v>
      </c>
      <c r="I111" s="123">
        <v>0</v>
      </c>
      <c r="J111" s="123">
        <v>10045035.719999999</v>
      </c>
      <c r="K111" s="123">
        <v>10074.1</v>
      </c>
      <c r="L111" s="123">
        <v>0</v>
      </c>
      <c r="M111" s="123">
        <v>3943636.18</v>
      </c>
      <c r="N111" s="123">
        <v>15132919.180000002</v>
      </c>
      <c r="O111" s="123">
        <v>71.82864679450573</v>
      </c>
      <c r="P111" s="123">
        <v>15142993.280000001</v>
      </c>
      <c r="Q111" s="123">
        <v>3953710.28</v>
      </c>
      <c r="R111" s="123">
        <v>71.75668249141744</v>
      </c>
    </row>
    <row r="112" spans="1:18" ht="25.5">
      <c r="A112" s="121" t="s">
        <v>29</v>
      </c>
      <c r="B112" s="122" t="s">
        <v>30</v>
      </c>
      <c r="C112" s="123">
        <v>843340</v>
      </c>
      <c r="D112" s="123">
        <v>964609</v>
      </c>
      <c r="E112" s="124">
        <v>611081</v>
      </c>
      <c r="F112" s="124">
        <v>556068.03</v>
      </c>
      <c r="G112" s="120">
        <f t="shared" si="13"/>
        <v>90.99743405538709</v>
      </c>
      <c r="H112" s="123">
        <v>557043.92</v>
      </c>
      <c r="I112" s="123">
        <v>0</v>
      </c>
      <c r="J112" s="123">
        <v>556068.03</v>
      </c>
      <c r="K112" s="123">
        <v>975.89</v>
      </c>
      <c r="L112" s="123">
        <v>0</v>
      </c>
      <c r="M112" s="123">
        <v>54037.08</v>
      </c>
      <c r="N112" s="123">
        <v>407565.08</v>
      </c>
      <c r="O112" s="123">
        <v>91.15713301509948</v>
      </c>
      <c r="P112" s="123">
        <v>408540.97</v>
      </c>
      <c r="Q112" s="123">
        <v>55012.97</v>
      </c>
      <c r="R112" s="123">
        <v>90.99743405538709</v>
      </c>
    </row>
    <row r="113" spans="1:18" ht="25.5">
      <c r="A113" s="121" t="s">
        <v>31</v>
      </c>
      <c r="B113" s="122" t="s">
        <v>32</v>
      </c>
      <c r="C113" s="123">
        <v>5394302</v>
      </c>
      <c r="D113" s="123">
        <v>5984616</v>
      </c>
      <c r="E113" s="124">
        <v>3215653</v>
      </c>
      <c r="F113" s="124">
        <v>2869283.8</v>
      </c>
      <c r="G113" s="120">
        <f t="shared" si="13"/>
        <v>89.2286512257386</v>
      </c>
      <c r="H113" s="123">
        <v>2869283.8</v>
      </c>
      <c r="I113" s="123">
        <v>0</v>
      </c>
      <c r="J113" s="123">
        <v>2869283.8</v>
      </c>
      <c r="K113" s="123">
        <v>0</v>
      </c>
      <c r="L113" s="123">
        <v>0</v>
      </c>
      <c r="M113" s="123">
        <v>346369.2</v>
      </c>
      <c r="N113" s="123">
        <v>3115332.2</v>
      </c>
      <c r="O113" s="123">
        <v>89.2286512257386</v>
      </c>
      <c r="P113" s="123">
        <v>3115332.2</v>
      </c>
      <c r="Q113" s="123">
        <v>346369.2</v>
      </c>
      <c r="R113" s="123">
        <v>89.2286512257386</v>
      </c>
    </row>
    <row r="114" spans="1:18" ht="25.5">
      <c r="A114" s="121" t="s">
        <v>33</v>
      </c>
      <c r="B114" s="122" t="s">
        <v>34</v>
      </c>
      <c r="C114" s="123">
        <v>1197318</v>
      </c>
      <c r="D114" s="123">
        <v>1451544</v>
      </c>
      <c r="E114" s="124">
        <v>756531</v>
      </c>
      <c r="F114" s="124">
        <v>607093.46</v>
      </c>
      <c r="G114" s="120">
        <f t="shared" si="13"/>
        <v>80.24700375794251</v>
      </c>
      <c r="H114" s="123">
        <v>610681.19</v>
      </c>
      <c r="I114" s="123">
        <v>0</v>
      </c>
      <c r="J114" s="123">
        <v>607093.46</v>
      </c>
      <c r="K114" s="123">
        <v>3587.73</v>
      </c>
      <c r="L114" s="123">
        <v>0</v>
      </c>
      <c r="M114" s="123">
        <v>145849.81</v>
      </c>
      <c r="N114" s="123">
        <v>840862.81</v>
      </c>
      <c r="O114" s="123">
        <v>80.72123812507353</v>
      </c>
      <c r="P114" s="123">
        <v>844450.54</v>
      </c>
      <c r="Q114" s="123">
        <v>149437.54</v>
      </c>
      <c r="R114" s="123">
        <v>80.24700375794251</v>
      </c>
    </row>
    <row r="115" spans="1:18" ht="25.5">
      <c r="A115" s="121" t="s">
        <v>35</v>
      </c>
      <c r="B115" s="122" t="s">
        <v>36</v>
      </c>
      <c r="C115" s="123">
        <v>2133877</v>
      </c>
      <c r="D115" s="123">
        <v>2332741</v>
      </c>
      <c r="E115" s="124">
        <v>1114711</v>
      </c>
      <c r="F115" s="124">
        <v>847603.23</v>
      </c>
      <c r="G115" s="120">
        <f t="shared" si="13"/>
        <v>76.03793539311982</v>
      </c>
      <c r="H115" s="123">
        <v>853484.59</v>
      </c>
      <c r="I115" s="123">
        <v>0</v>
      </c>
      <c r="J115" s="123">
        <v>847603.23</v>
      </c>
      <c r="K115" s="123">
        <v>5881.36</v>
      </c>
      <c r="L115" s="123">
        <v>0</v>
      </c>
      <c r="M115" s="123">
        <v>261226.41</v>
      </c>
      <c r="N115" s="123">
        <v>1479256.41</v>
      </c>
      <c r="O115" s="123">
        <v>76.56554837980427</v>
      </c>
      <c r="P115" s="123">
        <v>1485137.77</v>
      </c>
      <c r="Q115" s="123">
        <v>267107.77</v>
      </c>
      <c r="R115" s="123">
        <v>76.03793539311982</v>
      </c>
    </row>
    <row r="116" spans="1:18" ht="25.5">
      <c r="A116" s="121" t="s">
        <v>37</v>
      </c>
      <c r="B116" s="122" t="s">
        <v>38</v>
      </c>
      <c r="C116" s="123">
        <v>3610884</v>
      </c>
      <c r="D116" s="123">
        <v>3748034</v>
      </c>
      <c r="E116" s="124">
        <v>2229608</v>
      </c>
      <c r="F116" s="124">
        <v>1491274.8</v>
      </c>
      <c r="G116" s="120">
        <f t="shared" si="13"/>
        <v>66.88506679201008</v>
      </c>
      <c r="H116" s="123">
        <v>1491274.8</v>
      </c>
      <c r="I116" s="123">
        <v>0</v>
      </c>
      <c r="J116" s="123">
        <v>1491274.8</v>
      </c>
      <c r="K116" s="123">
        <v>0</v>
      </c>
      <c r="L116" s="123">
        <v>0</v>
      </c>
      <c r="M116" s="123">
        <v>738333.2</v>
      </c>
      <c r="N116" s="123">
        <v>2256759.2</v>
      </c>
      <c r="O116" s="123">
        <v>66.88506679201008</v>
      </c>
      <c r="P116" s="123">
        <v>2256759.2</v>
      </c>
      <c r="Q116" s="123">
        <v>738333.2</v>
      </c>
      <c r="R116" s="123">
        <v>66.88506679201008</v>
      </c>
    </row>
    <row r="117" spans="1:18" ht="25.5">
      <c r="A117" s="121" t="s">
        <v>39</v>
      </c>
      <c r="B117" s="122" t="s">
        <v>40</v>
      </c>
      <c r="C117" s="123">
        <v>1758433</v>
      </c>
      <c r="D117" s="123">
        <v>1985533</v>
      </c>
      <c r="E117" s="124">
        <v>1074119</v>
      </c>
      <c r="F117" s="124">
        <v>777977.01</v>
      </c>
      <c r="G117" s="120">
        <f t="shared" si="13"/>
        <v>72.42931276702116</v>
      </c>
      <c r="H117" s="123">
        <v>790652.98</v>
      </c>
      <c r="I117" s="123">
        <v>0</v>
      </c>
      <c r="J117" s="123">
        <v>777977.01</v>
      </c>
      <c r="K117" s="123">
        <v>12675.97</v>
      </c>
      <c r="L117" s="123">
        <v>8976</v>
      </c>
      <c r="M117" s="123">
        <v>283466.02</v>
      </c>
      <c r="N117" s="123">
        <v>1194880.02</v>
      </c>
      <c r="O117" s="123">
        <v>73.60943992239221</v>
      </c>
      <c r="P117" s="123">
        <v>1207555.99</v>
      </c>
      <c r="Q117" s="123">
        <v>296141.99</v>
      </c>
      <c r="R117" s="123">
        <v>72.42931276702116</v>
      </c>
    </row>
    <row r="118" spans="1:18" ht="12.75">
      <c r="A118" s="121"/>
      <c r="B118" s="122"/>
      <c r="C118" s="123"/>
      <c r="D118" s="123"/>
      <c r="E118" s="124"/>
      <c r="F118" s="124"/>
      <c r="G118" s="120" t="e">
        <f t="shared" si="13"/>
        <v>#DIV/0!</v>
      </c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</row>
    <row r="119" spans="1:18" ht="12.75">
      <c r="A119" s="117" t="s">
        <v>1</v>
      </c>
      <c r="B119" s="118" t="s">
        <v>41</v>
      </c>
      <c r="C119" s="119">
        <v>780460367</v>
      </c>
      <c r="D119" s="119">
        <v>816088101</v>
      </c>
      <c r="E119" s="120">
        <v>476037469.4</v>
      </c>
      <c r="F119" s="120">
        <v>416187650.75999975</v>
      </c>
      <c r="G119" s="120">
        <f t="shared" si="13"/>
        <v>87.42749836153965</v>
      </c>
      <c r="H119" s="119">
        <v>418894428.3699996</v>
      </c>
      <c r="I119" s="119">
        <v>0</v>
      </c>
      <c r="J119" s="119">
        <v>416187650.75999975</v>
      </c>
      <c r="K119" s="119">
        <v>2706777.61</v>
      </c>
      <c r="L119" s="119">
        <v>51897420.04</v>
      </c>
      <c r="M119" s="119">
        <v>57143041.03000039</v>
      </c>
      <c r="N119" s="119">
        <v>397193672.6300004</v>
      </c>
      <c r="O119" s="119">
        <v>87.99610436085551</v>
      </c>
      <c r="P119" s="119">
        <v>399900450.24000025</v>
      </c>
      <c r="Q119" s="119">
        <v>59849818.640000224</v>
      </c>
      <c r="R119" s="119">
        <v>87.42749836153965</v>
      </c>
    </row>
  </sheetData>
  <sheetProtection/>
  <mergeCells count="2">
    <mergeCell ref="A2:N2"/>
    <mergeCell ref="A3:N3"/>
  </mergeCells>
  <printOptions/>
  <pageMargins left="0.32" right="0.33" top="0.393700787401575" bottom="0.393700787401575" header="0" footer="0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iasadmin</cp:lastModifiedBy>
  <cp:lastPrinted>2018-07-02T08:55:01Z</cp:lastPrinted>
  <dcterms:created xsi:type="dcterms:W3CDTF">1996-10-08T23:32:33Z</dcterms:created>
  <dcterms:modified xsi:type="dcterms:W3CDTF">2018-07-02T08:55:26Z</dcterms:modified>
  <cp:category/>
  <cp:version/>
  <cp:contentType/>
  <cp:contentStatus/>
</cp:coreProperties>
</file>