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<sst xmlns="http://schemas.openxmlformats.org/spreadsheetml/2006/main" count="55" uniqueCount="36">
  <si>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01.04.2017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</si>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</sst>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4" fontId="8" fillId="0" borderId="27" xfId="337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7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4" fontId="4" fillId="0" borderId="36" xfId="335" applyNumberFormat="1" applyFont="1" applyBorder="1" applyAlignment="1">
      <alignment vertical="center" wrapText="1"/>
      <protection/>
    </xf>
    <xf numFmtId="1" fontId="4" fillId="0" borderId="36" xfId="334" applyNumberFormat="1" applyFont="1" applyFill="1" applyBorder="1" applyAlignment="1">
      <alignment vertical="center" wrapText="1"/>
      <protection/>
    </xf>
    <xf numFmtId="174" fontId="0" fillId="0" borderId="36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5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4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8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2" fontId="6" fillId="0" borderId="49" xfId="0" applyNumberFormat="1" applyFont="1" applyFill="1" applyBorder="1" applyAlignment="1">
      <alignment vertical="center"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7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5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4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D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42828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6" t="s">
        <v>14</v>
      </c>
      <c r="V9" s="37" t="s">
        <v>15</v>
      </c>
      <c r="W9" s="35" t="s">
        <v>13</v>
      </c>
      <c r="X9" s="33" t="s">
        <v>14</v>
      </c>
      <c r="Y9" s="31" t="s">
        <v>15</v>
      </c>
      <c r="Z9" s="38" t="s">
        <v>13</v>
      </c>
    </row>
    <row r="10" spans="1:26" ht="42.75" customHeight="1" thickBot="1">
      <c r="A10" s="39"/>
      <c r="B10" s="40" t="s">
        <v>16</v>
      </c>
      <c r="C10" s="41">
        <v>9377994</v>
      </c>
      <c r="D10" s="41">
        <v>11729325.809999999</v>
      </c>
      <c r="E10" s="42">
        <f aca="true" t="shared" si="0" ref="E10:E29">D10/C10*100</f>
        <v>125.07286536971552</v>
      </c>
      <c r="F10" s="41">
        <v>11282394</v>
      </c>
      <c r="G10" s="41">
        <v>6770959.790000001</v>
      </c>
      <c r="H10" s="43">
        <f aca="true" t="shared" si="1" ref="H10:H29">G10/F10*100</f>
        <v>60.01350236483499</v>
      </c>
      <c r="I10" s="44">
        <v>1969112</v>
      </c>
      <c r="J10" s="44">
        <v>915979.36</v>
      </c>
      <c r="K10" s="45">
        <f aca="true" t="shared" si="2" ref="K10:K29">J10/I10*100</f>
        <v>46.5173824546293</v>
      </c>
      <c r="L10" s="46"/>
      <c r="M10" s="47"/>
      <c r="N10" s="48"/>
      <c r="O10" s="49">
        <v>4461043</v>
      </c>
      <c r="P10" s="49">
        <v>3378267.19</v>
      </c>
      <c r="Q10" s="50">
        <f aca="true" t="shared" si="3" ref="Q10:Q15">P10/O10*100</f>
        <v>75.72819159106962</v>
      </c>
      <c r="R10" s="51"/>
      <c r="S10" s="51"/>
      <c r="T10" s="45"/>
      <c r="U10" s="49">
        <v>4251739</v>
      </c>
      <c r="V10" s="49">
        <v>2331830.9</v>
      </c>
      <c r="W10" s="45">
        <f aca="true" t="shared" si="4" ref="W10:W18">V10/U10*100</f>
        <v>54.84416846847843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1921658</v>
      </c>
      <c r="D11" s="54">
        <v>2228191.85</v>
      </c>
      <c r="E11" s="55">
        <f t="shared" si="0"/>
        <v>115.9515298768043</v>
      </c>
      <c r="F11" s="54">
        <v>1921658</v>
      </c>
      <c r="G11" s="54">
        <v>1398243.53</v>
      </c>
      <c r="H11" s="56">
        <f t="shared" si="1"/>
        <v>72.76235053271705</v>
      </c>
      <c r="I11" s="57">
        <v>413179</v>
      </c>
      <c r="J11" s="57">
        <v>323326.98</v>
      </c>
      <c r="K11" s="56">
        <f t="shared" si="2"/>
        <v>78.25348819760927</v>
      </c>
      <c r="L11" s="58"/>
      <c r="M11" s="58"/>
      <c r="N11" s="56"/>
      <c r="O11" s="58">
        <v>658343</v>
      </c>
      <c r="P11" s="58">
        <v>583111.84</v>
      </c>
      <c r="Q11" s="56">
        <f t="shared" si="3"/>
        <v>88.57264981931911</v>
      </c>
      <c r="R11" s="59"/>
      <c r="S11" s="59"/>
      <c r="T11" s="56"/>
      <c r="U11" s="58">
        <v>601084</v>
      </c>
      <c r="V11" s="58">
        <v>282292.2</v>
      </c>
      <c r="W11" s="56">
        <f t="shared" si="4"/>
        <v>46.96385197410013</v>
      </c>
      <c r="X11" s="58">
        <v>241052</v>
      </c>
      <c r="Y11" s="58">
        <v>209512.51</v>
      </c>
      <c r="Z11" s="60">
        <f>Y11/X11*100</f>
        <v>86.91589781457944</v>
      </c>
    </row>
    <row r="12" spans="1:26" ht="25.5">
      <c r="A12" s="18"/>
      <c r="B12" s="61" t="s">
        <v>18</v>
      </c>
      <c r="C12" s="54">
        <v>2082546</v>
      </c>
      <c r="D12" s="54">
        <v>2417025.79</v>
      </c>
      <c r="E12" s="62">
        <f t="shared" si="0"/>
        <v>116.06109973081027</v>
      </c>
      <c r="F12" s="54">
        <v>1902011</v>
      </c>
      <c r="G12" s="54">
        <v>1117523.75</v>
      </c>
      <c r="H12" s="63">
        <f t="shared" si="1"/>
        <v>58.754852101275965</v>
      </c>
      <c r="I12" s="57">
        <v>565888</v>
      </c>
      <c r="J12" s="57">
        <v>384136.79</v>
      </c>
      <c r="K12" s="63">
        <f t="shared" si="2"/>
        <v>67.8821233176883</v>
      </c>
      <c r="L12" s="64"/>
      <c r="M12" s="64"/>
      <c r="N12" s="63"/>
      <c r="O12" s="65">
        <v>513430</v>
      </c>
      <c r="P12" s="65">
        <v>437358.42</v>
      </c>
      <c r="Q12" s="63">
        <f t="shared" si="3"/>
        <v>85.18365113063125</v>
      </c>
      <c r="R12" s="66"/>
      <c r="S12" s="66"/>
      <c r="T12" s="63"/>
      <c r="U12" s="65">
        <v>371000</v>
      </c>
      <c r="V12" s="65">
        <v>100167.43</v>
      </c>
      <c r="W12" s="63">
        <f t="shared" si="4"/>
        <v>26.99930727762803</v>
      </c>
      <c r="X12" s="65">
        <v>211693</v>
      </c>
      <c r="Y12" s="65">
        <v>179361.11</v>
      </c>
      <c r="Z12" s="67">
        <f>Y12/X12*100</f>
        <v>84.72699144515879</v>
      </c>
    </row>
    <row r="13" spans="1:26" ht="25.5">
      <c r="A13" s="18"/>
      <c r="B13" s="61" t="s">
        <v>19</v>
      </c>
      <c r="C13" s="54">
        <v>3625638</v>
      </c>
      <c r="D13" s="54">
        <v>4172673.42</v>
      </c>
      <c r="E13" s="62">
        <f t="shared" si="0"/>
        <v>115.08797679194669</v>
      </c>
      <c r="F13" s="54">
        <v>3870549</v>
      </c>
      <c r="G13" s="54">
        <v>2983229.31</v>
      </c>
      <c r="H13" s="63">
        <f t="shared" si="1"/>
        <v>77.0750947733771</v>
      </c>
      <c r="I13" s="57">
        <v>753050</v>
      </c>
      <c r="J13" s="57">
        <v>737351.01</v>
      </c>
      <c r="K13" s="63">
        <f t="shared" si="2"/>
        <v>97.91527919792843</v>
      </c>
      <c r="L13" s="68"/>
      <c r="M13" s="68"/>
      <c r="N13" s="63"/>
      <c r="O13" s="65">
        <v>915770</v>
      </c>
      <c r="P13" s="65">
        <v>876273.11</v>
      </c>
      <c r="Q13" s="63">
        <f t="shared" si="3"/>
        <v>95.68702949430534</v>
      </c>
      <c r="R13" s="66"/>
      <c r="S13" s="66"/>
      <c r="T13" s="63"/>
      <c r="U13" s="65">
        <v>2019537</v>
      </c>
      <c r="V13" s="65">
        <v>1203065.89</v>
      </c>
      <c r="W13" s="63">
        <f t="shared" si="4"/>
        <v>59.57137155694598</v>
      </c>
      <c r="X13" s="65"/>
      <c r="Y13" s="65"/>
      <c r="Z13" s="67"/>
    </row>
    <row r="14" spans="1:26" ht="25.5">
      <c r="A14" s="18"/>
      <c r="B14" s="61" t="s">
        <v>20</v>
      </c>
      <c r="C14" s="54">
        <v>2630553</v>
      </c>
      <c r="D14" s="54">
        <v>3407795.45</v>
      </c>
      <c r="E14" s="62">
        <f t="shared" si="0"/>
        <v>129.5467321890112</v>
      </c>
      <c r="F14" s="54">
        <v>2637803</v>
      </c>
      <c r="G14" s="54">
        <v>1952914.91</v>
      </c>
      <c r="H14" s="63">
        <f t="shared" si="1"/>
        <v>74.03566187467374</v>
      </c>
      <c r="I14" s="57">
        <v>479702</v>
      </c>
      <c r="J14" s="57">
        <v>401543.86</v>
      </c>
      <c r="K14" s="63">
        <f t="shared" si="2"/>
        <v>83.7069388912283</v>
      </c>
      <c r="L14" s="65">
        <v>181500</v>
      </c>
      <c r="M14" s="65">
        <v>160461.31</v>
      </c>
      <c r="N14" s="63">
        <f>M14/L14*100</f>
        <v>88.40843526170798</v>
      </c>
      <c r="O14" s="65">
        <v>1182404</v>
      </c>
      <c r="P14" s="65">
        <v>1009905.79</v>
      </c>
      <c r="Q14" s="63">
        <f t="shared" si="3"/>
        <v>85.41122915687023</v>
      </c>
      <c r="R14" s="66"/>
      <c r="S14" s="66"/>
      <c r="T14" s="63"/>
      <c r="U14" s="65">
        <v>447424</v>
      </c>
      <c r="V14" s="65">
        <v>150100.08</v>
      </c>
      <c r="W14" s="63">
        <f t="shared" si="4"/>
        <v>33.547614790444854</v>
      </c>
      <c r="X14" s="65">
        <v>264869</v>
      </c>
      <c r="Y14" s="65">
        <v>218551.72</v>
      </c>
      <c r="Z14" s="67">
        <f>Y14/X14*100</f>
        <v>82.513136682662</v>
      </c>
    </row>
    <row r="15" spans="1:26" ht="25.5">
      <c r="A15" s="18"/>
      <c r="B15" s="61" t="s">
        <v>21</v>
      </c>
      <c r="C15" s="54">
        <v>697090</v>
      </c>
      <c r="D15" s="54">
        <v>567184.34</v>
      </c>
      <c r="E15" s="62">
        <f t="shared" si="0"/>
        <v>81.36457846189157</v>
      </c>
      <c r="F15" s="54">
        <v>732629</v>
      </c>
      <c r="G15" s="54">
        <v>388242.49</v>
      </c>
      <c r="H15" s="63">
        <f t="shared" si="1"/>
        <v>52.99305514796712</v>
      </c>
      <c r="I15" s="57">
        <v>138144</v>
      </c>
      <c r="J15" s="57">
        <v>124439.54</v>
      </c>
      <c r="K15" s="63">
        <f t="shared" si="2"/>
        <v>90.07958362288626</v>
      </c>
      <c r="L15" s="69"/>
      <c r="M15" s="70"/>
      <c r="N15" s="71"/>
      <c r="O15" s="65">
        <v>271308</v>
      </c>
      <c r="P15" s="65">
        <v>173786.47</v>
      </c>
      <c r="Q15" s="63">
        <f t="shared" si="3"/>
        <v>64.0550481371725</v>
      </c>
      <c r="R15" s="66"/>
      <c r="S15" s="66"/>
      <c r="T15" s="63"/>
      <c r="U15" s="65">
        <v>17904</v>
      </c>
      <c r="V15" s="65">
        <v>6513.92</v>
      </c>
      <c r="W15" s="63">
        <f t="shared" si="4"/>
        <v>36.38248436103664</v>
      </c>
      <c r="X15" s="65">
        <v>105273</v>
      </c>
      <c r="Y15" s="65">
        <v>83502.56</v>
      </c>
      <c r="Z15" s="67">
        <f>Y15/X15*100</f>
        <v>79.3200155785434</v>
      </c>
    </row>
    <row r="16" spans="1:26" ht="25.5">
      <c r="A16" s="18"/>
      <c r="B16" s="61" t="s">
        <v>22</v>
      </c>
      <c r="C16" s="54">
        <v>868526</v>
      </c>
      <c r="D16" s="54">
        <v>686804.9</v>
      </c>
      <c r="E16" s="62">
        <f t="shared" si="0"/>
        <v>79.07706850456981</v>
      </c>
      <c r="F16" s="54">
        <v>1231426</v>
      </c>
      <c r="G16" s="54">
        <v>461207.99</v>
      </c>
      <c r="H16" s="63">
        <f t="shared" si="1"/>
        <v>37.453163243264314</v>
      </c>
      <c r="I16" s="57">
        <v>456400</v>
      </c>
      <c r="J16" s="57">
        <v>211860.66</v>
      </c>
      <c r="K16" s="63">
        <f t="shared" si="2"/>
        <v>46.41995179666959</v>
      </c>
      <c r="L16" s="69"/>
      <c r="M16" s="70"/>
      <c r="N16" s="72"/>
      <c r="O16" s="73"/>
      <c r="P16" s="73"/>
      <c r="Q16" s="63"/>
      <c r="R16" s="66"/>
      <c r="S16" s="66"/>
      <c r="T16" s="63"/>
      <c r="U16" s="65">
        <v>464327</v>
      </c>
      <c r="V16" s="65">
        <v>154767.84</v>
      </c>
      <c r="W16" s="63">
        <f t="shared" si="4"/>
        <v>33.33164773963177</v>
      </c>
      <c r="X16" s="65">
        <v>87795</v>
      </c>
      <c r="Y16" s="65">
        <v>77579.49</v>
      </c>
      <c r="Z16" s="67">
        <f>Y16/X16*100</f>
        <v>88.36436015718435</v>
      </c>
    </row>
    <row r="17" spans="1:26" ht="26.25" thickBot="1">
      <c r="A17" s="74"/>
      <c r="B17" s="75" t="s">
        <v>23</v>
      </c>
      <c r="C17" s="54">
        <v>6703517</v>
      </c>
      <c r="D17" s="54">
        <v>7686567.63</v>
      </c>
      <c r="E17" s="76">
        <f t="shared" si="0"/>
        <v>114.66469958978249</v>
      </c>
      <c r="F17" s="54">
        <v>4937257</v>
      </c>
      <c r="G17" s="54">
        <v>3010335.15</v>
      </c>
      <c r="H17" s="77">
        <f t="shared" si="1"/>
        <v>60.97181390395517</v>
      </c>
      <c r="I17" s="78">
        <v>1067555</v>
      </c>
      <c r="J17" s="78">
        <v>651928.35</v>
      </c>
      <c r="K17" s="77">
        <f t="shared" si="2"/>
        <v>61.06742509753595</v>
      </c>
      <c r="L17" s="79"/>
      <c r="M17" s="80"/>
      <c r="N17" s="81"/>
      <c r="O17" s="82">
        <v>2203132</v>
      </c>
      <c r="P17" s="82">
        <v>1528811.19</v>
      </c>
      <c r="Q17" s="77">
        <f>P17/O17*100</f>
        <v>69.39262785888452</v>
      </c>
      <c r="R17" s="83"/>
      <c r="S17" s="83"/>
      <c r="T17" s="77"/>
      <c r="U17" s="82">
        <v>687424</v>
      </c>
      <c r="V17" s="82">
        <v>289544.9</v>
      </c>
      <c r="W17" s="77">
        <f t="shared" si="4"/>
        <v>42.1202780234615</v>
      </c>
      <c r="X17" s="82">
        <v>681312</v>
      </c>
      <c r="Y17" s="82">
        <v>430566.57</v>
      </c>
      <c r="Z17" s="84">
        <f>Y17/X17*100</f>
        <v>63.19668081583768</v>
      </c>
    </row>
    <row r="18" spans="1:26" ht="26.25" thickBot="1">
      <c r="A18" s="85"/>
      <c r="B18" s="86" t="s">
        <v>24</v>
      </c>
      <c r="C18" s="87">
        <f>SUM(C11:C17)</f>
        <v>18529528</v>
      </c>
      <c r="D18" s="88">
        <f>SUM(D11:D17)</f>
        <v>21166243.380000003</v>
      </c>
      <c r="E18" s="89">
        <f t="shared" si="0"/>
        <v>114.2298032632024</v>
      </c>
      <c r="F18" s="90">
        <f>SUM(F11:F17)</f>
        <v>17233333</v>
      </c>
      <c r="G18" s="90">
        <f>SUM(G11:G17)</f>
        <v>11311697.13</v>
      </c>
      <c r="H18" s="91">
        <f t="shared" si="1"/>
        <v>65.63847591176936</v>
      </c>
      <c r="I18" s="90">
        <f>SUM(I11:I17)</f>
        <v>3873918</v>
      </c>
      <c r="J18" s="90">
        <f>SUM(J11:J17)</f>
        <v>2834587.1900000004</v>
      </c>
      <c r="K18" s="91">
        <f t="shared" si="2"/>
        <v>73.17106841187656</v>
      </c>
      <c r="L18" s="92">
        <f>SUM(L11:L17)</f>
        <v>181500</v>
      </c>
      <c r="M18" s="90">
        <f>SUM(M11:M17)</f>
        <v>160461.31</v>
      </c>
      <c r="N18" s="91">
        <f>M18/L18*100</f>
        <v>88.40843526170798</v>
      </c>
      <c r="O18" s="90">
        <f>SUM(O11:O17)</f>
        <v>5744387</v>
      </c>
      <c r="P18" s="90">
        <f>SUM(P11:P17)</f>
        <v>4609246.82</v>
      </c>
      <c r="Q18" s="91">
        <f>P18/O18*100</f>
        <v>80.23914161772178</v>
      </c>
      <c r="R18" s="93">
        <f>SUM(R11:R17)</f>
        <v>0</v>
      </c>
      <c r="S18" s="93">
        <f>SUM(S11:S17)</f>
        <v>0</v>
      </c>
      <c r="T18" s="91"/>
      <c r="U18" s="90">
        <f>SUM(U11:U17)</f>
        <v>4608700</v>
      </c>
      <c r="V18" s="90">
        <f>SUM(V11:V17)</f>
        <v>2186452.2600000002</v>
      </c>
      <c r="W18" s="91">
        <f t="shared" si="4"/>
        <v>47.44184390392085</v>
      </c>
      <c r="X18" s="90">
        <f>SUM(X11:X17)</f>
        <v>1591994</v>
      </c>
      <c r="Y18" s="90">
        <f>SUM(Y11:Y17)</f>
        <v>1199073.96</v>
      </c>
      <c r="Z18" s="52">
        <f>Y18/X18*100</f>
        <v>75.3189999459797</v>
      </c>
    </row>
    <row r="19" spans="1:26" ht="25.5">
      <c r="A19" s="18"/>
      <c r="B19" s="53" t="s">
        <v>25</v>
      </c>
      <c r="C19" s="94">
        <v>350704</v>
      </c>
      <c r="D19" s="94">
        <v>187888.23</v>
      </c>
      <c r="E19" s="95">
        <f t="shared" si="0"/>
        <v>53.57458996760801</v>
      </c>
      <c r="F19" s="94">
        <v>387104</v>
      </c>
      <c r="G19" s="94">
        <v>168597.79</v>
      </c>
      <c r="H19" s="56">
        <f t="shared" si="1"/>
        <v>43.55361608249979</v>
      </c>
      <c r="I19" s="96">
        <v>187004</v>
      </c>
      <c r="J19" s="96">
        <v>168597.79</v>
      </c>
      <c r="K19" s="56">
        <f t="shared" si="2"/>
        <v>90.15731749053498</v>
      </c>
      <c r="L19" s="97"/>
      <c r="M19" s="98"/>
      <c r="N19" s="99"/>
      <c r="O19" s="100"/>
      <c r="P19" s="100"/>
      <c r="Q19" s="56"/>
      <c r="R19" s="101"/>
      <c r="S19" s="101"/>
      <c r="T19" s="56"/>
      <c r="U19" s="58">
        <v>100</v>
      </c>
      <c r="V19" s="58">
        <v>0</v>
      </c>
      <c r="W19" s="56"/>
      <c r="X19" s="102"/>
      <c r="Y19" s="102"/>
      <c r="Z19" s="60"/>
    </row>
    <row r="20" spans="1:26" ht="25.5">
      <c r="A20" s="18"/>
      <c r="B20" s="61" t="s">
        <v>26</v>
      </c>
      <c r="C20" s="94">
        <v>1612365</v>
      </c>
      <c r="D20" s="94">
        <v>1332162.92</v>
      </c>
      <c r="E20" s="103">
        <f t="shared" si="0"/>
        <v>82.62167189191032</v>
      </c>
      <c r="F20" s="94">
        <v>1665824</v>
      </c>
      <c r="G20" s="94">
        <v>1153873.67</v>
      </c>
      <c r="H20" s="63">
        <f t="shared" si="1"/>
        <v>69.26744181858348</v>
      </c>
      <c r="I20" s="96">
        <v>215360</v>
      </c>
      <c r="J20" s="96">
        <v>197545.91</v>
      </c>
      <c r="K20" s="63">
        <f t="shared" si="2"/>
        <v>91.72822715453195</v>
      </c>
      <c r="L20" s="104"/>
      <c r="M20" s="70"/>
      <c r="N20" s="72"/>
      <c r="O20" s="65">
        <v>708798</v>
      </c>
      <c r="P20" s="65">
        <v>690492.27</v>
      </c>
      <c r="Q20" s="63">
        <f>P20/O20*100</f>
        <v>97.41735586161361</v>
      </c>
      <c r="R20" s="66"/>
      <c r="S20" s="66"/>
      <c r="T20" s="63"/>
      <c r="U20" s="65">
        <v>246999</v>
      </c>
      <c r="V20" s="65">
        <v>39926</v>
      </c>
      <c r="W20" s="63">
        <f aca="true" t="shared" si="5" ref="W20:W27">V20/U20*100</f>
        <v>16.1644379127041</v>
      </c>
      <c r="X20" s="65">
        <v>290763</v>
      </c>
      <c r="Y20" s="65">
        <v>225909.49</v>
      </c>
      <c r="Z20" s="67">
        <f aca="true" t="shared" si="6" ref="Z20:Z29">Y20/X20*100</f>
        <v>77.69540484862242</v>
      </c>
    </row>
    <row r="21" spans="1:26" ht="25.5">
      <c r="A21" s="18"/>
      <c r="B21" s="61" t="s">
        <v>27</v>
      </c>
      <c r="C21" s="94">
        <v>259490</v>
      </c>
      <c r="D21" s="94">
        <v>252015.65</v>
      </c>
      <c r="E21" s="103">
        <f t="shared" si="0"/>
        <v>97.11959998458515</v>
      </c>
      <c r="F21" s="94">
        <v>271520</v>
      </c>
      <c r="G21" s="94">
        <v>245662.18</v>
      </c>
      <c r="H21" s="63">
        <f t="shared" si="1"/>
        <v>90.47664260459635</v>
      </c>
      <c r="I21" s="96">
        <v>94830</v>
      </c>
      <c r="J21" s="96">
        <v>88560.21</v>
      </c>
      <c r="K21" s="63">
        <f t="shared" si="2"/>
        <v>93.3883897500791</v>
      </c>
      <c r="L21" s="104"/>
      <c r="M21" s="70"/>
      <c r="N21" s="72"/>
      <c r="O21" s="73"/>
      <c r="P21" s="73"/>
      <c r="Q21" s="63"/>
      <c r="R21" s="66"/>
      <c r="S21" s="66"/>
      <c r="T21" s="63"/>
      <c r="U21" s="65">
        <v>4700</v>
      </c>
      <c r="V21" s="65">
        <v>3200</v>
      </c>
      <c r="W21" s="63">
        <f t="shared" si="5"/>
        <v>68.08510638297872</v>
      </c>
      <c r="X21" s="65">
        <v>171990</v>
      </c>
      <c r="Y21" s="65">
        <v>153901.97</v>
      </c>
      <c r="Z21" s="67">
        <f t="shared" si="6"/>
        <v>89.48309204023491</v>
      </c>
    </row>
    <row r="22" spans="1:26" ht="25.5">
      <c r="A22" s="18"/>
      <c r="B22" s="61" t="s">
        <v>28</v>
      </c>
      <c r="C22" s="94">
        <v>329109</v>
      </c>
      <c r="D22" s="94">
        <v>526812.1</v>
      </c>
      <c r="E22" s="103">
        <f t="shared" si="0"/>
        <v>160.072225311371</v>
      </c>
      <c r="F22" s="94">
        <v>411353</v>
      </c>
      <c r="G22" s="94">
        <v>279857.67</v>
      </c>
      <c r="H22" s="63">
        <f t="shared" si="1"/>
        <v>68.0334578816734</v>
      </c>
      <c r="I22" s="96">
        <v>229231</v>
      </c>
      <c r="J22" s="96">
        <v>147634.5</v>
      </c>
      <c r="K22" s="63">
        <f t="shared" si="2"/>
        <v>64.4042472440464</v>
      </c>
      <c r="L22" s="104"/>
      <c r="M22" s="70"/>
      <c r="N22" s="72"/>
      <c r="O22" s="65"/>
      <c r="P22" s="65"/>
      <c r="Q22" s="63"/>
      <c r="R22" s="66"/>
      <c r="S22" s="66"/>
      <c r="T22" s="63"/>
      <c r="U22" s="65">
        <v>84432</v>
      </c>
      <c r="V22" s="65">
        <v>54459.21</v>
      </c>
      <c r="W22" s="63">
        <f t="shared" si="5"/>
        <v>64.50067509948835</v>
      </c>
      <c r="X22" s="65">
        <v>92690</v>
      </c>
      <c r="Y22" s="65">
        <v>74763.96</v>
      </c>
      <c r="Z22" s="67">
        <f t="shared" si="6"/>
        <v>80.66022224619701</v>
      </c>
    </row>
    <row r="23" spans="1:26" ht="27.75" customHeight="1">
      <c r="A23" s="18"/>
      <c r="B23" s="61" t="s">
        <v>29</v>
      </c>
      <c r="C23" s="94">
        <v>635391</v>
      </c>
      <c r="D23" s="94">
        <v>681531.8</v>
      </c>
      <c r="E23" s="103">
        <f t="shared" si="0"/>
        <v>107.26179627977103</v>
      </c>
      <c r="F23" s="94">
        <v>835771</v>
      </c>
      <c r="G23" s="94">
        <v>592838.73</v>
      </c>
      <c r="H23" s="63">
        <f t="shared" si="1"/>
        <v>70.93315393810028</v>
      </c>
      <c r="I23" s="96">
        <v>386488</v>
      </c>
      <c r="J23" s="96">
        <v>278611.5</v>
      </c>
      <c r="K23" s="63">
        <f t="shared" si="2"/>
        <v>72.0880079071019</v>
      </c>
      <c r="L23" s="104"/>
      <c r="M23" s="70"/>
      <c r="N23" s="72"/>
      <c r="O23" s="65"/>
      <c r="P23" s="65"/>
      <c r="Q23" s="63"/>
      <c r="R23" s="66"/>
      <c r="S23" s="66"/>
      <c r="T23" s="63"/>
      <c r="U23" s="65">
        <v>282860</v>
      </c>
      <c r="V23" s="65">
        <v>221119.11</v>
      </c>
      <c r="W23" s="63">
        <f t="shared" si="5"/>
        <v>78.1726331047161</v>
      </c>
      <c r="X23" s="65">
        <v>126423</v>
      </c>
      <c r="Y23" s="65">
        <v>89108.12</v>
      </c>
      <c r="Z23" s="67">
        <f t="shared" si="6"/>
        <v>70.48410494925764</v>
      </c>
    </row>
    <row r="24" spans="1:30" ht="25.5">
      <c r="A24" s="18"/>
      <c r="B24" s="61" t="s">
        <v>30</v>
      </c>
      <c r="C24" s="94">
        <v>631289</v>
      </c>
      <c r="D24" s="94">
        <v>457136.41</v>
      </c>
      <c r="E24" s="103">
        <f t="shared" si="0"/>
        <v>72.41317526521134</v>
      </c>
      <c r="F24" s="94">
        <v>664824</v>
      </c>
      <c r="G24" s="94">
        <v>353558.31</v>
      </c>
      <c r="H24" s="63">
        <f t="shared" si="1"/>
        <v>53.180738059997836</v>
      </c>
      <c r="I24" s="96">
        <v>236886</v>
      </c>
      <c r="J24" s="96">
        <v>181161.21</v>
      </c>
      <c r="K24" s="63">
        <f t="shared" si="2"/>
        <v>76.47611509333603</v>
      </c>
      <c r="L24" s="104"/>
      <c r="M24" s="70"/>
      <c r="N24" s="72"/>
      <c r="O24" s="73"/>
      <c r="P24" s="73"/>
      <c r="Q24" s="63"/>
      <c r="R24" s="66"/>
      <c r="S24" s="66"/>
      <c r="T24" s="63"/>
      <c r="U24" s="65">
        <v>96302</v>
      </c>
      <c r="V24" s="65">
        <v>81626</v>
      </c>
      <c r="W24" s="63">
        <f t="shared" si="5"/>
        <v>84.76044111233412</v>
      </c>
      <c r="X24" s="65">
        <v>109116</v>
      </c>
      <c r="Y24" s="65">
        <v>90771.1</v>
      </c>
      <c r="Z24" s="67">
        <f t="shared" si="6"/>
        <v>83.18770849371312</v>
      </c>
      <c r="AD24" s="105"/>
    </row>
    <row r="25" spans="1:26" ht="26.25" thickBot="1">
      <c r="A25" s="74"/>
      <c r="B25" s="75" t="s">
        <v>31</v>
      </c>
      <c r="C25" s="94">
        <v>3564256</v>
      </c>
      <c r="D25" s="94">
        <v>4203883.32</v>
      </c>
      <c r="E25" s="106">
        <f t="shared" si="0"/>
        <v>117.94560547839437</v>
      </c>
      <c r="F25" s="94">
        <v>2695181</v>
      </c>
      <c r="G25" s="94">
        <v>1765963.4</v>
      </c>
      <c r="H25" s="77">
        <f t="shared" si="1"/>
        <v>65.522998269875</v>
      </c>
      <c r="I25" s="96">
        <v>666700</v>
      </c>
      <c r="J25" s="96">
        <v>449001.22</v>
      </c>
      <c r="K25" s="77">
        <f t="shared" si="2"/>
        <v>67.34681565921703</v>
      </c>
      <c r="L25" s="107"/>
      <c r="M25" s="80"/>
      <c r="N25" s="81"/>
      <c r="O25" s="82">
        <v>1033370</v>
      </c>
      <c r="P25" s="82">
        <v>704275.78</v>
      </c>
      <c r="Q25" s="77">
        <f>P25/O25*100</f>
        <v>68.15330230217637</v>
      </c>
      <c r="R25" s="83"/>
      <c r="S25" s="83"/>
      <c r="T25" s="77"/>
      <c r="U25" s="82">
        <v>917800</v>
      </c>
      <c r="V25" s="82">
        <v>561915.71</v>
      </c>
      <c r="W25" s="77">
        <f t="shared" si="5"/>
        <v>61.22420026149488</v>
      </c>
      <c r="X25" s="82">
        <v>62311</v>
      </c>
      <c r="Y25" s="82">
        <v>50770.69</v>
      </c>
      <c r="Z25" s="84">
        <f t="shared" si="6"/>
        <v>81.47949800195792</v>
      </c>
    </row>
    <row r="26" spans="1:26" ht="37.5" customHeight="1" thickBot="1">
      <c r="A26" s="18"/>
      <c r="B26" s="86" t="s">
        <v>32</v>
      </c>
      <c r="C26" s="87">
        <f>SUM(C19:C25)</f>
        <v>7382604</v>
      </c>
      <c r="D26" s="90">
        <f>SUM(D19:D25)</f>
        <v>7641430.430000001</v>
      </c>
      <c r="E26" s="108">
        <f t="shared" si="0"/>
        <v>103.5058961580494</v>
      </c>
      <c r="F26" s="87">
        <f>SUM(F19:F25)</f>
        <v>6931577</v>
      </c>
      <c r="G26" s="90">
        <f>SUM(G19:G25)</f>
        <v>4560351.75</v>
      </c>
      <c r="H26" s="91">
        <f t="shared" si="1"/>
        <v>65.79097007794907</v>
      </c>
      <c r="I26" s="90">
        <f>SUM(I19:I25)</f>
        <v>2016499</v>
      </c>
      <c r="J26" s="90">
        <f>SUM(J19:J25)</f>
        <v>1511112.34</v>
      </c>
      <c r="K26" s="91">
        <f t="shared" si="2"/>
        <v>74.93742074754314</v>
      </c>
      <c r="L26" s="93">
        <f>SUM(L19:L25)</f>
        <v>0</v>
      </c>
      <c r="M26" s="93">
        <f>SUM(M19:M25)</f>
        <v>0</v>
      </c>
      <c r="N26" s="92">
        <f>SUM(N19:N25)</f>
        <v>0</v>
      </c>
      <c r="O26" s="90">
        <f>SUM(O19:O25)</f>
        <v>1742168</v>
      </c>
      <c r="P26" s="90">
        <f>SUM(P19:P25)</f>
        <v>1394768.05</v>
      </c>
      <c r="Q26" s="91">
        <f>P26/O26*100</f>
        <v>80.05933124704391</v>
      </c>
      <c r="R26" s="93"/>
      <c r="S26" s="93"/>
      <c r="T26" s="91"/>
      <c r="U26" s="90">
        <f>SUM(U19:U25)</f>
        <v>1633193</v>
      </c>
      <c r="V26" s="90">
        <f>SUM(V19:V25)</f>
        <v>962246.0299999999</v>
      </c>
      <c r="W26" s="91">
        <f t="shared" si="5"/>
        <v>58.918084390516</v>
      </c>
      <c r="X26" s="90">
        <f>SUM(X19:X25)</f>
        <v>853293</v>
      </c>
      <c r="Y26" s="90">
        <f>SUM(Y19:Y25)</f>
        <v>685225.3300000001</v>
      </c>
      <c r="Z26" s="52">
        <f t="shared" si="6"/>
        <v>80.30363896106027</v>
      </c>
    </row>
    <row r="27" spans="1:26" ht="22.5" customHeight="1" thickBot="1">
      <c r="A27" s="18"/>
      <c r="B27" s="109" t="s">
        <v>33</v>
      </c>
      <c r="C27" s="87">
        <f>C10+C18+C26</f>
        <v>35290126</v>
      </c>
      <c r="D27" s="90">
        <f>D10+D18+D26</f>
        <v>40536999.620000005</v>
      </c>
      <c r="E27" s="89">
        <f t="shared" si="0"/>
        <v>114.86782342460327</v>
      </c>
      <c r="F27" s="87">
        <f>F10+F18+F26</f>
        <v>35447304</v>
      </c>
      <c r="G27" s="90">
        <f>G10+G18+G26</f>
        <v>22643008.67</v>
      </c>
      <c r="H27" s="110">
        <f t="shared" si="1"/>
        <v>63.8779430729062</v>
      </c>
      <c r="I27" s="90">
        <f>I10+I18+I26</f>
        <v>7859529</v>
      </c>
      <c r="J27" s="90">
        <f>J10+J18+J26</f>
        <v>5261678.890000001</v>
      </c>
      <c r="K27" s="110">
        <f t="shared" si="2"/>
        <v>66.946491195592</v>
      </c>
      <c r="L27" s="90">
        <f>L10+L18+L26</f>
        <v>181500</v>
      </c>
      <c r="M27" s="90">
        <f>M10+M18+M26</f>
        <v>160461.31</v>
      </c>
      <c r="N27" s="111">
        <f>N10+N18+N26</f>
        <v>88.40843526170798</v>
      </c>
      <c r="O27" s="90">
        <f>O10+O18+O26</f>
        <v>11947598</v>
      </c>
      <c r="P27" s="90">
        <f>P10+P18+P26</f>
        <v>9382282.06</v>
      </c>
      <c r="Q27" s="110">
        <f>P27/O27*100</f>
        <v>78.52860516398358</v>
      </c>
      <c r="R27" s="90"/>
      <c r="S27" s="90"/>
      <c r="T27" s="112"/>
      <c r="U27" s="90">
        <f>U10+U18+U26</f>
        <v>10493632</v>
      </c>
      <c r="V27" s="90">
        <f>V10+V18+V26</f>
        <v>5480529.19</v>
      </c>
      <c r="W27" s="110">
        <f t="shared" si="5"/>
        <v>52.22719064285846</v>
      </c>
      <c r="X27" s="90">
        <f>X10+X18+X26</f>
        <v>2445287</v>
      </c>
      <c r="Y27" s="90">
        <f>Y10+Y18+Y26</f>
        <v>1884299.29</v>
      </c>
      <c r="Z27" s="113">
        <f t="shared" si="6"/>
        <v>77.05841032156961</v>
      </c>
    </row>
    <row r="28" spans="1:26" ht="28.5" customHeight="1" thickBot="1">
      <c r="A28" s="114"/>
      <c r="B28" s="115" t="s">
        <v>34</v>
      </c>
      <c r="C28" s="116">
        <v>168301646.84</v>
      </c>
      <c r="D28" s="117">
        <v>177574650.95</v>
      </c>
      <c r="E28" s="118">
        <f t="shared" si="0"/>
        <v>105.50975244990657</v>
      </c>
      <c r="F28" s="116">
        <v>182377602.84</v>
      </c>
      <c r="G28" s="117">
        <v>165145547.87000003</v>
      </c>
      <c r="H28" s="110">
        <f t="shared" si="1"/>
        <v>90.55144123968026</v>
      </c>
      <c r="I28" s="119">
        <v>643520</v>
      </c>
      <c r="J28" s="119">
        <v>548819.54</v>
      </c>
      <c r="K28" s="110">
        <f t="shared" si="2"/>
        <v>85.2839911735455</v>
      </c>
      <c r="L28" s="120"/>
      <c r="M28" s="121"/>
      <c r="N28" s="122"/>
      <c r="O28" s="120">
        <v>41845024</v>
      </c>
      <c r="P28" s="121">
        <v>33113892.889999997</v>
      </c>
      <c r="Q28" s="110">
        <f>P28/O28*100</f>
        <v>79.13460126107228</v>
      </c>
      <c r="R28" s="120">
        <v>23097789</v>
      </c>
      <c r="S28" s="121">
        <v>18763786.689999998</v>
      </c>
      <c r="T28" s="110">
        <f>S28/R28*100</f>
        <v>81.23628928292659</v>
      </c>
      <c r="U28" s="120"/>
      <c r="V28" s="121"/>
      <c r="W28" s="110"/>
      <c r="X28" s="120">
        <v>3818942</v>
      </c>
      <c r="Y28" s="121">
        <v>3346245.76</v>
      </c>
      <c r="Z28" s="113">
        <f t="shared" si="6"/>
        <v>87.62232471715988</v>
      </c>
    </row>
    <row r="29" spans="1:26" ht="24.75" customHeight="1" thickBot="1">
      <c r="A29" s="74"/>
      <c r="B29" s="123" t="s">
        <v>35</v>
      </c>
      <c r="C29" s="124">
        <f>C27+C28</f>
        <v>203591772.84</v>
      </c>
      <c r="D29" s="125">
        <f>D27+D28</f>
        <v>218111650.57</v>
      </c>
      <c r="E29" s="89">
        <f t="shared" si="0"/>
        <v>107.13185878164681</v>
      </c>
      <c r="F29" s="124">
        <f>F27+F28</f>
        <v>217824906.84</v>
      </c>
      <c r="G29" s="125">
        <f>G27+G28</f>
        <v>187788556.54000002</v>
      </c>
      <c r="H29" s="91">
        <f t="shared" si="1"/>
        <v>86.21078244185237</v>
      </c>
      <c r="I29" s="124">
        <f>I27+I28</f>
        <v>8503049</v>
      </c>
      <c r="J29" s="124">
        <f>J27+J28</f>
        <v>5810498.430000001</v>
      </c>
      <c r="K29" s="91">
        <f t="shared" si="2"/>
        <v>68.33429314590566</v>
      </c>
      <c r="L29" s="125">
        <f>L27+L28</f>
        <v>181500</v>
      </c>
      <c r="M29" s="125">
        <f>M27+M28</f>
        <v>160461.31</v>
      </c>
      <c r="N29" s="45">
        <f>N27+N28</f>
        <v>88.40843526170798</v>
      </c>
      <c r="O29" s="125">
        <f>O27+O28</f>
        <v>53792622</v>
      </c>
      <c r="P29" s="125">
        <f>P27+P28</f>
        <v>42496174.949999996</v>
      </c>
      <c r="Q29" s="91">
        <f>P29/O29*100</f>
        <v>79.00000663659785</v>
      </c>
      <c r="R29" s="125">
        <f>R27+R28</f>
        <v>23097789</v>
      </c>
      <c r="S29" s="125">
        <f>S27+S28</f>
        <v>18763786.689999998</v>
      </c>
      <c r="T29" s="91">
        <f>S29/R29*100</f>
        <v>81.23628928292659</v>
      </c>
      <c r="U29" s="125">
        <f>U27+U28</f>
        <v>10493632</v>
      </c>
      <c r="V29" s="125">
        <f>V27+V28</f>
        <v>5480529.19</v>
      </c>
      <c r="W29" s="91">
        <f>V29/U29*100</f>
        <v>52.22719064285846</v>
      </c>
      <c r="X29" s="125">
        <f>X27+X28</f>
        <v>6264229</v>
      </c>
      <c r="Y29" s="125">
        <f>Y27+Y28</f>
        <v>5230545.05</v>
      </c>
      <c r="Z29" s="52">
        <f t="shared" si="6"/>
        <v>83.49862449153758</v>
      </c>
    </row>
    <row r="30" spans="9:25" ht="12.75">
      <c r="I30" s="126"/>
      <c r="J30" s="127"/>
      <c r="K30" s="126"/>
      <c r="L30" s="126"/>
      <c r="M30" s="126"/>
      <c r="N30" s="126"/>
      <c r="O30" s="126"/>
      <c r="P30" s="127"/>
      <c r="Q30" s="126"/>
      <c r="R30" s="126"/>
      <c r="S30" s="127"/>
      <c r="T30" s="126"/>
      <c r="U30" s="126"/>
      <c r="V30" s="126"/>
      <c r="W30" s="126"/>
      <c r="X30" s="126"/>
      <c r="Y30" s="127"/>
    </row>
    <row r="31" spans="6:8" ht="12.75">
      <c r="F31" s="1"/>
      <c r="G31" s="128"/>
      <c r="H31" s="1"/>
    </row>
    <row r="32" spans="6:8" ht="12.75">
      <c r="F32" s="1"/>
      <c r="G32" s="1"/>
      <c r="H32" s="1"/>
    </row>
    <row r="36" spans="6:7" ht="12.75">
      <c r="F36" s="127"/>
      <c r="G36" s="127"/>
    </row>
    <row r="37" ht="12.75">
      <c r="F37" s="127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2017-04-03T09:38:48Z</cp:lastPrinted>
  <dcterms:created xsi:type="dcterms:W3CDTF">2017-04-03T09:34:40Z</dcterms:created>
  <dcterms:modified xsi:type="dcterms:W3CDTF">2017-04-03T09:39:20Z</dcterms:modified>
  <cp:category/>
  <cp:version/>
  <cp:contentType/>
  <cp:contentStatus/>
</cp:coreProperties>
</file>