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<sst xmlns="http://schemas.openxmlformats.org/spreadsheetml/2006/main" count="54" uniqueCount="35">
  <si>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04.0.3.2019</t>
  </si>
  <si>
    <t>Інформація про надходження та використання коштів місцевих бюджетів Дергачівського району (станом на 04.03.2019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</si>
  <si>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</si>
  <si>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</si>
  <si>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</si>
  <si>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</si>
  <si>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</si>
  <si>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</si>
  <si>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</si>
  <si>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</si>
  <si>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</si>
  <si>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</si>
  <si>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січень-лютий</t>
  </si>
  <si>
    <t>надійшло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</si>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</sst>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vertical="center" wrapText="1"/>
      <protection/>
    </xf>
    <xf numFmtId="1" fontId="14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Border="1" applyAlignment="1">
      <alignment vertical="center" wrapText="1"/>
      <protection/>
    </xf>
    <xf numFmtId="172" fontId="14" fillId="0" borderId="4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K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9" sqref="B29:B32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20.25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0"/>
      <c r="E8" s="21"/>
      <c r="F8" s="22"/>
      <c r="G8" s="23"/>
      <c r="H8" s="24"/>
      <c r="I8" s="15" t="s">
        <v>6</v>
      </c>
      <c r="J8" s="16"/>
      <c r="K8" s="17"/>
      <c r="L8" s="15" t="s">
        <v>7</v>
      </c>
      <c r="M8" s="16"/>
      <c r="N8" s="17"/>
      <c r="O8" s="25" t="s">
        <v>8</v>
      </c>
      <c r="P8" s="26"/>
      <c r="Q8" s="26"/>
      <c r="R8" s="26" t="s">
        <v>9</v>
      </c>
      <c r="S8" s="26"/>
      <c r="T8" s="26"/>
      <c r="U8" s="27" t="s">
        <v>10</v>
      </c>
      <c r="V8" s="26"/>
      <c r="W8" s="26"/>
      <c r="X8" s="26" t="s">
        <v>11</v>
      </c>
      <c r="Y8" s="26"/>
      <c r="Z8" s="28"/>
    </row>
    <row r="9" spans="1:26" ht="87.75" customHeight="1">
      <c r="A9" s="18"/>
      <c r="B9" s="29"/>
      <c r="C9" s="30" t="s">
        <v>12</v>
      </c>
      <c r="D9" s="31" t="s">
        <v>13</v>
      </c>
      <c r="E9" s="31" t="s">
        <v>14</v>
      </c>
      <c r="F9" s="30" t="s">
        <v>15</v>
      </c>
      <c r="G9" s="31" t="s">
        <v>16</v>
      </c>
      <c r="H9" s="32" t="s">
        <v>14</v>
      </c>
      <c r="I9" s="30" t="s">
        <v>15</v>
      </c>
      <c r="J9" s="31" t="s">
        <v>16</v>
      </c>
      <c r="K9" s="33" t="s">
        <v>14</v>
      </c>
      <c r="L9" s="30" t="s">
        <v>15</v>
      </c>
      <c r="M9" s="31" t="s">
        <v>16</v>
      </c>
      <c r="N9" s="33" t="s">
        <v>14</v>
      </c>
      <c r="O9" s="30" t="s">
        <v>15</v>
      </c>
      <c r="P9" s="31" t="s">
        <v>16</v>
      </c>
      <c r="Q9" s="33" t="s">
        <v>14</v>
      </c>
      <c r="R9" s="30" t="s">
        <v>15</v>
      </c>
      <c r="S9" s="31" t="s">
        <v>16</v>
      </c>
      <c r="T9" s="33" t="s">
        <v>14</v>
      </c>
      <c r="U9" s="30" t="s">
        <v>15</v>
      </c>
      <c r="V9" s="31" t="s">
        <v>16</v>
      </c>
      <c r="W9" s="33" t="s">
        <v>14</v>
      </c>
      <c r="X9" s="30" t="s">
        <v>15</v>
      </c>
      <c r="Y9" s="31" t="s">
        <v>16</v>
      </c>
      <c r="Z9" s="34" t="s">
        <v>14</v>
      </c>
    </row>
    <row r="10" spans="1:26" ht="42.75" customHeight="1" thickBot="1">
      <c r="A10" s="35"/>
      <c r="B10" s="36" t="s">
        <v>17</v>
      </c>
      <c r="C10" s="37">
        <v>13106740</v>
      </c>
      <c r="D10" s="37">
        <v>9869186.89</v>
      </c>
      <c r="E10" s="38">
        <f aca="true" t="shared" si="0" ref="E10:E27">D10/C10*100</f>
        <v>75.29856310569983</v>
      </c>
      <c r="F10" s="39">
        <v>14358538</v>
      </c>
      <c r="G10" s="39">
        <v>6716036.240000001</v>
      </c>
      <c r="H10" s="40">
        <f aca="true" t="shared" si="1" ref="H10:H27">G10/F10*100</f>
        <v>46.77381666573575</v>
      </c>
      <c r="I10" s="39">
        <v>2395632</v>
      </c>
      <c r="J10" s="39">
        <v>960623.99</v>
      </c>
      <c r="K10" s="40">
        <f aca="true" t="shared" si="2" ref="K10:K27">J10/I10*100</f>
        <v>40.098979726435445</v>
      </c>
      <c r="L10" s="39"/>
      <c r="M10" s="39"/>
      <c r="N10" s="39"/>
      <c r="O10" s="41">
        <v>5907940</v>
      </c>
      <c r="P10" s="41">
        <v>3199207.89</v>
      </c>
      <c r="Q10" s="40">
        <f>P10/O10*100</f>
        <v>54.15098816169427</v>
      </c>
      <c r="R10" s="42"/>
      <c r="S10" s="42"/>
      <c r="T10" s="39"/>
      <c r="U10" s="41">
        <v>4630160</v>
      </c>
      <c r="V10" s="41">
        <v>2419245.06</v>
      </c>
      <c r="W10" s="40">
        <f aca="true" t="shared" si="3" ref="W10:W17">V10/U10*100</f>
        <v>52.249707569500835</v>
      </c>
      <c r="X10" s="41"/>
      <c r="Y10" s="41"/>
      <c r="Z10" s="43"/>
    </row>
    <row r="11" spans="1:26" ht="38.25" customHeight="1">
      <c r="A11" s="18"/>
      <c r="B11" s="44" t="s">
        <v>18</v>
      </c>
      <c r="C11" s="45">
        <v>2874123</v>
      </c>
      <c r="D11" s="45">
        <v>1956547.69</v>
      </c>
      <c r="E11" s="46">
        <f t="shared" si="0"/>
        <v>68.07459840793175</v>
      </c>
      <c r="F11" s="47">
        <v>2874123</v>
      </c>
      <c r="G11" s="47">
        <v>1185913.25</v>
      </c>
      <c r="H11" s="48">
        <f t="shared" si="1"/>
        <v>41.26174314738791</v>
      </c>
      <c r="I11" s="47">
        <v>713379</v>
      </c>
      <c r="J11" s="47">
        <v>384968.12</v>
      </c>
      <c r="K11" s="48">
        <f t="shared" si="2"/>
        <v>53.96403875079025</v>
      </c>
      <c r="L11" s="49"/>
      <c r="M11" s="47"/>
      <c r="N11" s="47"/>
      <c r="O11" s="49">
        <v>954968</v>
      </c>
      <c r="P11" s="49">
        <v>482861.27</v>
      </c>
      <c r="Q11" s="48">
        <f>P11/O11*100</f>
        <v>50.563083789195026</v>
      </c>
      <c r="R11" s="47"/>
      <c r="S11" s="47"/>
      <c r="T11" s="47"/>
      <c r="U11" s="49">
        <v>819536</v>
      </c>
      <c r="V11" s="49">
        <v>109059.86</v>
      </c>
      <c r="W11" s="48">
        <f t="shared" si="3"/>
        <v>13.307513031764314</v>
      </c>
      <c r="X11" s="49">
        <v>386240</v>
      </c>
      <c r="Y11" s="49">
        <v>209024</v>
      </c>
      <c r="Z11" s="50">
        <f aca="true" t="shared" si="4" ref="Z11:Z17">Y11/X11*100</f>
        <v>54.11764705882353</v>
      </c>
    </row>
    <row r="12" spans="1:26" ht="25.5">
      <c r="A12" s="18"/>
      <c r="B12" s="44" t="s">
        <v>19</v>
      </c>
      <c r="C12" s="45">
        <v>2766606</v>
      </c>
      <c r="D12" s="45">
        <v>2101524.27</v>
      </c>
      <c r="E12" s="46">
        <f t="shared" si="0"/>
        <v>75.96037419133769</v>
      </c>
      <c r="F12" s="47">
        <v>2645384</v>
      </c>
      <c r="G12" s="47">
        <v>1245064.97</v>
      </c>
      <c r="H12" s="48">
        <f t="shared" si="1"/>
        <v>47.06556666253368</v>
      </c>
      <c r="I12" s="47">
        <v>1052985</v>
      </c>
      <c r="J12" s="47">
        <v>537717.66</v>
      </c>
      <c r="K12" s="48">
        <f t="shared" si="2"/>
        <v>51.06603227966211</v>
      </c>
      <c r="L12" s="51"/>
      <c r="M12" s="51"/>
      <c r="N12" s="47"/>
      <c r="O12" s="49">
        <v>814319</v>
      </c>
      <c r="P12" s="49">
        <v>453727.27</v>
      </c>
      <c r="Q12" s="48">
        <f>P12/O12*100</f>
        <v>55.718615186431855</v>
      </c>
      <c r="R12" s="51"/>
      <c r="S12" s="51"/>
      <c r="T12" s="47"/>
      <c r="U12" s="49">
        <v>323368</v>
      </c>
      <c r="V12" s="49">
        <v>87836.45</v>
      </c>
      <c r="W12" s="48">
        <f t="shared" si="3"/>
        <v>27.16300004947923</v>
      </c>
      <c r="X12" s="49">
        <v>309257</v>
      </c>
      <c r="Y12" s="49">
        <v>137147.01</v>
      </c>
      <c r="Z12" s="50">
        <f t="shared" si="4"/>
        <v>44.34726133927446</v>
      </c>
    </row>
    <row r="13" spans="1:26" ht="25.5">
      <c r="A13" s="18"/>
      <c r="B13" s="44" t="s">
        <v>20</v>
      </c>
      <c r="C13" s="45">
        <v>3911733</v>
      </c>
      <c r="D13" s="45">
        <v>2823803.82</v>
      </c>
      <c r="E13" s="46">
        <f t="shared" si="0"/>
        <v>72.18805117833962</v>
      </c>
      <c r="F13" s="47">
        <v>4327462</v>
      </c>
      <c r="G13" s="47">
        <v>1965449.86</v>
      </c>
      <c r="H13" s="48">
        <f t="shared" si="1"/>
        <v>45.41807322629292</v>
      </c>
      <c r="I13" s="47">
        <v>1095349</v>
      </c>
      <c r="J13" s="47">
        <v>507130.23</v>
      </c>
      <c r="K13" s="48">
        <f t="shared" si="2"/>
        <v>46.298506685996884</v>
      </c>
      <c r="L13" s="49">
        <v>303460</v>
      </c>
      <c r="M13" s="47">
        <v>178900.01</v>
      </c>
      <c r="N13" s="48">
        <f>M13/L13*100</f>
        <v>58.953407368351684</v>
      </c>
      <c r="O13" s="49">
        <v>1665755</v>
      </c>
      <c r="P13" s="49">
        <v>853866.6</v>
      </c>
      <c r="Q13" s="48">
        <f>P13/O13*100</f>
        <v>51.26003523927588</v>
      </c>
      <c r="R13" s="51"/>
      <c r="S13" s="51"/>
      <c r="T13" s="47"/>
      <c r="U13" s="49">
        <v>670352</v>
      </c>
      <c r="V13" s="49">
        <v>229580.77</v>
      </c>
      <c r="W13" s="48">
        <f t="shared" si="3"/>
        <v>34.247793696446045</v>
      </c>
      <c r="X13" s="49">
        <v>412096</v>
      </c>
      <c r="Y13" s="49">
        <v>186472.25</v>
      </c>
      <c r="Z13" s="50">
        <f t="shared" si="4"/>
        <v>45.249711232334214</v>
      </c>
    </row>
    <row r="14" spans="1:26" ht="25.5">
      <c r="A14" s="18"/>
      <c r="B14" s="44" t="s">
        <v>21</v>
      </c>
      <c r="C14" s="45">
        <v>1046182</v>
      </c>
      <c r="D14" s="45">
        <v>789109.48</v>
      </c>
      <c r="E14" s="46">
        <f t="shared" si="0"/>
        <v>75.42755275850665</v>
      </c>
      <c r="F14" s="47">
        <v>1046182</v>
      </c>
      <c r="G14" s="47">
        <v>478601.71</v>
      </c>
      <c r="H14" s="48">
        <f t="shared" si="1"/>
        <v>45.74746172272129</v>
      </c>
      <c r="I14" s="47">
        <v>277325</v>
      </c>
      <c r="J14" s="47">
        <v>129794.84</v>
      </c>
      <c r="K14" s="48">
        <f t="shared" si="2"/>
        <v>46.80243036148923</v>
      </c>
      <c r="L14" s="47"/>
      <c r="M14" s="47"/>
      <c r="N14" s="47"/>
      <c r="O14" s="49">
        <v>614456</v>
      </c>
      <c r="P14" s="49">
        <v>276013.89</v>
      </c>
      <c r="Q14" s="48">
        <f>P14/O14*100</f>
        <v>44.92004146757457</v>
      </c>
      <c r="R14" s="51"/>
      <c r="S14" s="51"/>
      <c r="T14" s="47"/>
      <c r="U14" s="49">
        <v>36143</v>
      </c>
      <c r="V14" s="49">
        <v>11500.67</v>
      </c>
      <c r="W14" s="48">
        <f t="shared" si="3"/>
        <v>31.819909802728052</v>
      </c>
      <c r="X14" s="49">
        <v>118258</v>
      </c>
      <c r="Y14" s="49">
        <v>61292.31</v>
      </c>
      <c r="Z14" s="50">
        <f t="shared" si="4"/>
        <v>51.82931387305722</v>
      </c>
    </row>
    <row r="15" spans="1:26" ht="25.5">
      <c r="A15" s="18"/>
      <c r="B15" s="44" t="s">
        <v>22</v>
      </c>
      <c r="C15" s="45">
        <v>1139111</v>
      </c>
      <c r="D15" s="45">
        <v>1055191.85</v>
      </c>
      <c r="E15" s="46">
        <f t="shared" si="0"/>
        <v>92.63292602740208</v>
      </c>
      <c r="F15" s="47">
        <v>1139111</v>
      </c>
      <c r="G15" s="47">
        <v>537882.02</v>
      </c>
      <c r="H15" s="48">
        <f t="shared" si="1"/>
        <v>47.21945622507376</v>
      </c>
      <c r="I15" s="47">
        <v>514129</v>
      </c>
      <c r="J15" s="47">
        <v>292299.76</v>
      </c>
      <c r="K15" s="48">
        <f t="shared" si="2"/>
        <v>56.85338893546172</v>
      </c>
      <c r="L15" s="47"/>
      <c r="M15" s="47"/>
      <c r="N15" s="47"/>
      <c r="O15" s="49"/>
      <c r="P15" s="49"/>
      <c r="Q15" s="48"/>
      <c r="R15" s="51"/>
      <c r="S15" s="51"/>
      <c r="T15" s="47"/>
      <c r="U15" s="49">
        <v>171687</v>
      </c>
      <c r="V15" s="49">
        <v>81322.78</v>
      </c>
      <c r="W15" s="48">
        <f t="shared" si="3"/>
        <v>47.366882757576285</v>
      </c>
      <c r="X15" s="49">
        <v>103845</v>
      </c>
      <c r="Y15" s="49">
        <v>48559.48</v>
      </c>
      <c r="Z15" s="50">
        <f t="shared" si="4"/>
        <v>46.76150031296644</v>
      </c>
    </row>
    <row r="16" spans="1:26" ht="26.25" thickBot="1">
      <c r="A16" s="35"/>
      <c r="B16" s="52" t="s">
        <v>23</v>
      </c>
      <c r="C16" s="53">
        <v>8639704</v>
      </c>
      <c r="D16" s="53">
        <v>6577074.78</v>
      </c>
      <c r="E16" s="54">
        <f t="shared" si="0"/>
        <v>76.12615872025246</v>
      </c>
      <c r="F16" s="55">
        <v>7576381</v>
      </c>
      <c r="G16" s="55">
        <v>4160761.44</v>
      </c>
      <c r="H16" s="54">
        <f t="shared" si="1"/>
        <v>54.91753173447851</v>
      </c>
      <c r="I16" s="55">
        <v>1700774</v>
      </c>
      <c r="J16" s="55">
        <v>988946.89</v>
      </c>
      <c r="K16" s="54">
        <f t="shared" si="2"/>
        <v>58.14687254156049</v>
      </c>
      <c r="L16" s="56"/>
      <c r="M16" s="56"/>
      <c r="N16" s="56"/>
      <c r="O16" s="57">
        <v>2941062</v>
      </c>
      <c r="P16" s="57">
        <v>1641368.81</v>
      </c>
      <c r="Q16" s="54">
        <f>P16/O16*100</f>
        <v>55.80871161505606</v>
      </c>
      <c r="R16" s="58"/>
      <c r="S16" s="58"/>
      <c r="T16" s="56"/>
      <c r="U16" s="57">
        <v>1283242</v>
      </c>
      <c r="V16" s="57">
        <v>543289.09</v>
      </c>
      <c r="W16" s="54">
        <f t="shared" si="3"/>
        <v>42.337227896219105</v>
      </c>
      <c r="X16" s="57">
        <v>781382</v>
      </c>
      <c r="Y16" s="57">
        <v>390301.12</v>
      </c>
      <c r="Z16" s="59">
        <f t="shared" si="4"/>
        <v>49.950103790463565</v>
      </c>
    </row>
    <row r="17" spans="1:26" ht="26.25" thickBot="1">
      <c r="A17" s="60"/>
      <c r="B17" s="61" t="s">
        <v>24</v>
      </c>
      <c r="C17" s="62">
        <f>SUM(C11:C16)</f>
        <v>20377459</v>
      </c>
      <c r="D17" s="62">
        <f>SUM(D11:D16)</f>
        <v>15303251.89</v>
      </c>
      <c r="E17" s="63">
        <f t="shared" si="0"/>
        <v>75.09892126393189</v>
      </c>
      <c r="F17" s="64">
        <f>SUM(F11:F16)</f>
        <v>19608643</v>
      </c>
      <c r="G17" s="64">
        <f>SUM(G11:G16)</f>
        <v>9573673.25</v>
      </c>
      <c r="H17" s="65">
        <f t="shared" si="1"/>
        <v>48.82374190809634</v>
      </c>
      <c r="I17" s="64">
        <f>SUM(I11:I16)</f>
        <v>5353941</v>
      </c>
      <c r="J17" s="64">
        <f>SUM(J11:J16)</f>
        <v>2840857.5</v>
      </c>
      <c r="K17" s="65">
        <f t="shared" si="2"/>
        <v>53.06105353047409</v>
      </c>
      <c r="L17" s="64">
        <f>SUM(L11:L16)</f>
        <v>303460</v>
      </c>
      <c r="M17" s="64">
        <f>SUM(M11:M16)</f>
        <v>178900.01</v>
      </c>
      <c r="N17" s="65">
        <f>M17/L17*100</f>
        <v>58.953407368351684</v>
      </c>
      <c r="O17" s="64">
        <f>SUM(O11:O16)</f>
        <v>6990560</v>
      </c>
      <c r="P17" s="64">
        <f>SUM(P11:P16)</f>
        <v>3707837.8400000003</v>
      </c>
      <c r="Q17" s="65">
        <f>P17/O17*100</f>
        <v>53.04064109313131</v>
      </c>
      <c r="R17" s="64">
        <f>SUM(R11:R16)</f>
        <v>0</v>
      </c>
      <c r="S17" s="64">
        <f>SUM(S11:S16)</f>
        <v>0</v>
      </c>
      <c r="T17" s="64">
        <f>SUM(T11:T16)</f>
        <v>0</v>
      </c>
      <c r="U17" s="64">
        <f>SUM(U11:U16)</f>
        <v>3304328</v>
      </c>
      <c r="V17" s="64">
        <f>SUM(V11:V16)</f>
        <v>1062589.6199999999</v>
      </c>
      <c r="W17" s="65">
        <f t="shared" si="3"/>
        <v>32.15751039243077</v>
      </c>
      <c r="X17" s="64">
        <f>SUM(X11:X16)</f>
        <v>2111078</v>
      </c>
      <c r="Y17" s="64">
        <f>SUM(Y11:Y16)</f>
        <v>1032796.17</v>
      </c>
      <c r="Z17" s="66">
        <f t="shared" si="4"/>
        <v>48.92269115589286</v>
      </c>
    </row>
    <row r="18" spans="1:26" ht="25.5">
      <c r="A18" s="18"/>
      <c r="B18" s="67" t="s">
        <v>25</v>
      </c>
      <c r="C18" s="68">
        <v>278997</v>
      </c>
      <c r="D18" s="69">
        <v>548200.56</v>
      </c>
      <c r="E18" s="70">
        <f t="shared" si="0"/>
        <v>196.48976870719042</v>
      </c>
      <c r="F18" s="71">
        <v>319995</v>
      </c>
      <c r="G18" s="71">
        <v>219532.03</v>
      </c>
      <c r="H18" s="72">
        <f t="shared" si="1"/>
        <v>68.60483132548946</v>
      </c>
      <c r="I18" s="73">
        <v>319695</v>
      </c>
      <c r="J18" s="73">
        <v>219532.03</v>
      </c>
      <c r="K18" s="72">
        <f t="shared" si="2"/>
        <v>68.66920971551009</v>
      </c>
      <c r="L18" s="71"/>
      <c r="M18" s="71"/>
      <c r="N18" s="71"/>
      <c r="O18" s="71"/>
      <c r="P18" s="71"/>
      <c r="Q18" s="72"/>
      <c r="R18" s="74"/>
      <c r="S18" s="74"/>
      <c r="T18" s="71"/>
      <c r="U18" s="75">
        <v>0</v>
      </c>
      <c r="V18" s="75">
        <v>0</v>
      </c>
      <c r="W18" s="72"/>
      <c r="X18" s="74"/>
      <c r="Y18" s="74"/>
      <c r="Z18" s="76"/>
    </row>
    <row r="19" spans="1:26" ht="25.5">
      <c r="A19" s="18"/>
      <c r="B19" s="44" t="s">
        <v>26</v>
      </c>
      <c r="C19" s="77">
        <v>1854970</v>
      </c>
      <c r="D19" s="45">
        <v>1202703.68</v>
      </c>
      <c r="E19" s="46">
        <f t="shared" si="0"/>
        <v>64.83682647158714</v>
      </c>
      <c r="F19" s="47">
        <v>1855381</v>
      </c>
      <c r="G19" s="47">
        <v>1137620.26</v>
      </c>
      <c r="H19" s="48">
        <f t="shared" si="1"/>
        <v>61.31464426982922</v>
      </c>
      <c r="I19" s="73">
        <v>503991</v>
      </c>
      <c r="J19" s="73">
        <v>327909.69</v>
      </c>
      <c r="K19" s="48">
        <f t="shared" si="2"/>
        <v>65.0626082608618</v>
      </c>
      <c r="L19" s="47"/>
      <c r="M19" s="47"/>
      <c r="N19" s="47"/>
      <c r="O19" s="49">
        <v>1043236</v>
      </c>
      <c r="P19" s="49">
        <v>634005.91</v>
      </c>
      <c r="Q19" s="48">
        <f>P19/O19*100</f>
        <v>60.77300917529686</v>
      </c>
      <c r="R19" s="51"/>
      <c r="S19" s="51"/>
      <c r="T19" s="47"/>
      <c r="U19" s="75">
        <v>40500</v>
      </c>
      <c r="V19" s="75">
        <v>25998.55</v>
      </c>
      <c r="W19" s="48">
        <f aca="true" t="shared" si="5" ref="W19:W25">V19/U19*100</f>
        <v>64.19395061728395</v>
      </c>
      <c r="X19" s="49">
        <v>262262</v>
      </c>
      <c r="Y19" s="49">
        <v>149706.11</v>
      </c>
      <c r="Z19" s="50">
        <f aca="true" t="shared" si="6" ref="Z19:Z27">Y19/X19*100</f>
        <v>57.08265398723413</v>
      </c>
    </row>
    <row r="20" spans="1:26" ht="25.5">
      <c r="A20" s="18"/>
      <c r="B20" s="44" t="s">
        <v>27</v>
      </c>
      <c r="C20" s="77">
        <v>324360</v>
      </c>
      <c r="D20" s="45">
        <v>455751.16</v>
      </c>
      <c r="E20" s="46">
        <f t="shared" si="0"/>
        <v>140.50781847330128</v>
      </c>
      <c r="F20" s="47">
        <v>361687</v>
      </c>
      <c r="G20" s="47">
        <v>132744.42</v>
      </c>
      <c r="H20" s="48">
        <f t="shared" si="1"/>
        <v>36.70146286706462</v>
      </c>
      <c r="I20" s="73">
        <v>177957</v>
      </c>
      <c r="J20" s="73">
        <v>70998.25</v>
      </c>
      <c r="K20" s="48">
        <f t="shared" si="2"/>
        <v>39.8962951724293</v>
      </c>
      <c r="L20" s="47"/>
      <c r="M20" s="47"/>
      <c r="N20" s="47"/>
      <c r="O20" s="49"/>
      <c r="P20" s="49"/>
      <c r="Q20" s="48"/>
      <c r="R20" s="51"/>
      <c r="S20" s="51"/>
      <c r="T20" s="47"/>
      <c r="U20" s="75">
        <v>4900</v>
      </c>
      <c r="V20" s="75">
        <v>2773.68</v>
      </c>
      <c r="W20" s="48">
        <f t="shared" si="5"/>
        <v>56.605714285714285</v>
      </c>
      <c r="X20" s="49">
        <v>178530</v>
      </c>
      <c r="Y20" s="49">
        <v>58972.49</v>
      </c>
      <c r="Z20" s="50">
        <f t="shared" si="6"/>
        <v>33.03225788382905</v>
      </c>
    </row>
    <row r="21" spans="1:26" ht="25.5">
      <c r="A21" s="18"/>
      <c r="B21" s="44" t="s">
        <v>28</v>
      </c>
      <c r="C21" s="77">
        <v>678197</v>
      </c>
      <c r="D21" s="45">
        <v>539407.17</v>
      </c>
      <c r="E21" s="46">
        <f t="shared" si="0"/>
        <v>79.53546978237888</v>
      </c>
      <c r="F21" s="47">
        <v>678197</v>
      </c>
      <c r="G21" s="47">
        <v>333930.73</v>
      </c>
      <c r="H21" s="48">
        <f t="shared" si="1"/>
        <v>49.238013438573155</v>
      </c>
      <c r="I21" s="73">
        <v>431309</v>
      </c>
      <c r="J21" s="73">
        <v>208327.98</v>
      </c>
      <c r="K21" s="48">
        <f t="shared" si="2"/>
        <v>48.30132920945309</v>
      </c>
      <c r="L21" s="47"/>
      <c r="M21" s="47"/>
      <c r="N21" s="47"/>
      <c r="O21" s="49"/>
      <c r="P21" s="49"/>
      <c r="Q21" s="48"/>
      <c r="R21" s="51"/>
      <c r="S21" s="51"/>
      <c r="T21" s="47"/>
      <c r="U21" s="75">
        <v>125014</v>
      </c>
      <c r="V21" s="75">
        <v>56135.93</v>
      </c>
      <c r="W21" s="48">
        <f t="shared" si="5"/>
        <v>44.903714783944196</v>
      </c>
      <c r="X21" s="49">
        <v>121574</v>
      </c>
      <c r="Y21" s="49">
        <v>69366.82</v>
      </c>
      <c r="Z21" s="50">
        <f t="shared" si="6"/>
        <v>57.057281984634876</v>
      </c>
    </row>
    <row r="22" spans="1:26" ht="27.75" customHeight="1">
      <c r="A22" s="18"/>
      <c r="B22" s="44" t="s">
        <v>29</v>
      </c>
      <c r="C22" s="77">
        <v>790614</v>
      </c>
      <c r="D22" s="45">
        <v>849512.99</v>
      </c>
      <c r="E22" s="46">
        <f t="shared" si="0"/>
        <v>107.44977827359494</v>
      </c>
      <c r="F22" s="47">
        <v>897148</v>
      </c>
      <c r="G22" s="47">
        <v>440574.24</v>
      </c>
      <c r="H22" s="48">
        <f t="shared" si="1"/>
        <v>49.10831211795601</v>
      </c>
      <c r="I22" s="73">
        <v>476244</v>
      </c>
      <c r="J22" s="73">
        <v>241891.59</v>
      </c>
      <c r="K22" s="48">
        <f t="shared" si="2"/>
        <v>50.791524932597575</v>
      </c>
      <c r="L22" s="47"/>
      <c r="M22" s="47"/>
      <c r="N22" s="47"/>
      <c r="O22" s="49"/>
      <c r="P22" s="49"/>
      <c r="Q22" s="48"/>
      <c r="R22" s="51"/>
      <c r="S22" s="51"/>
      <c r="T22" s="47"/>
      <c r="U22" s="75">
        <v>216540</v>
      </c>
      <c r="V22" s="75">
        <v>112039.55</v>
      </c>
      <c r="W22" s="48">
        <f t="shared" si="5"/>
        <v>51.740810012007024</v>
      </c>
      <c r="X22" s="49">
        <v>164993</v>
      </c>
      <c r="Y22" s="49">
        <v>79643.1</v>
      </c>
      <c r="Z22" s="50">
        <f t="shared" si="6"/>
        <v>48.27059329789749</v>
      </c>
    </row>
    <row r="23" spans="1:30" ht="26.25" thickBot="1">
      <c r="A23" s="18"/>
      <c r="B23" s="44" t="s">
        <v>30</v>
      </c>
      <c r="C23" s="77">
        <v>540193</v>
      </c>
      <c r="D23" s="45">
        <v>533379.74</v>
      </c>
      <c r="E23" s="46">
        <f t="shared" si="0"/>
        <v>98.7387359702921</v>
      </c>
      <c r="F23" s="47">
        <v>545432</v>
      </c>
      <c r="G23" s="47">
        <v>272453.66</v>
      </c>
      <c r="H23" s="48">
        <f t="shared" si="1"/>
        <v>49.951902345296936</v>
      </c>
      <c r="I23" s="73">
        <v>337156</v>
      </c>
      <c r="J23" s="73">
        <v>187999.47</v>
      </c>
      <c r="K23" s="48">
        <f t="shared" si="2"/>
        <v>55.76038095125105</v>
      </c>
      <c r="L23" s="47"/>
      <c r="M23" s="47"/>
      <c r="N23" s="47"/>
      <c r="O23" s="49"/>
      <c r="P23" s="49"/>
      <c r="Q23" s="48"/>
      <c r="R23" s="51"/>
      <c r="S23" s="51"/>
      <c r="T23" s="47"/>
      <c r="U23" s="75">
        <v>61820</v>
      </c>
      <c r="V23" s="75">
        <v>12000</v>
      </c>
      <c r="W23" s="48">
        <f t="shared" si="5"/>
        <v>19.41119378841799</v>
      </c>
      <c r="X23" s="49">
        <v>146456</v>
      </c>
      <c r="Y23" s="49">
        <v>72454.19</v>
      </c>
      <c r="Z23" s="50">
        <f t="shared" si="6"/>
        <v>49.47164336046321</v>
      </c>
      <c r="AD23" s="78"/>
    </row>
    <row r="24" spans="1:26" ht="37.5" customHeight="1" thickBot="1">
      <c r="A24" s="18"/>
      <c r="B24" s="79" t="s">
        <v>31</v>
      </c>
      <c r="C24" s="80">
        <f>SUM(C18:C23)</f>
        <v>4467331</v>
      </c>
      <c r="D24" s="81">
        <f>SUM(D18:D23)</f>
        <v>4128955.3</v>
      </c>
      <c r="E24" s="63">
        <f t="shared" si="0"/>
        <v>92.42555118481258</v>
      </c>
      <c r="F24" s="81">
        <f>SUM(F18:F23)</f>
        <v>4657840</v>
      </c>
      <c r="G24" s="81">
        <f>SUM(G18:G23)</f>
        <v>2536855.34</v>
      </c>
      <c r="H24" s="65">
        <f t="shared" si="1"/>
        <v>54.46420100304004</v>
      </c>
      <c r="I24" s="64">
        <f>SUM(I18:I23)</f>
        <v>2246352</v>
      </c>
      <c r="J24" s="64">
        <f>SUM(J18:J23)</f>
        <v>1256659.01</v>
      </c>
      <c r="K24" s="65">
        <f t="shared" si="2"/>
        <v>55.942212529470005</v>
      </c>
      <c r="L24" s="64">
        <f>SUM(L18:L23)</f>
        <v>0</v>
      </c>
      <c r="M24" s="64">
        <f>SUM(M18:M23)</f>
        <v>0</v>
      </c>
      <c r="N24" s="64">
        <f>SUM(N18:N23)</f>
        <v>0</v>
      </c>
      <c r="O24" s="64">
        <f>SUM(O18:O23)</f>
        <v>1043236</v>
      </c>
      <c r="P24" s="64">
        <f>SUM(P18:P23)</f>
        <v>634005.91</v>
      </c>
      <c r="Q24" s="65">
        <f>P24/O24*100</f>
        <v>60.77300917529686</v>
      </c>
      <c r="R24" s="64"/>
      <c r="S24" s="64"/>
      <c r="T24" s="64"/>
      <c r="U24" s="64">
        <f>SUM(U18:U23)</f>
        <v>448774</v>
      </c>
      <c r="V24" s="64">
        <f>SUM(V18:V23)</f>
        <v>208947.71000000002</v>
      </c>
      <c r="W24" s="65">
        <f t="shared" si="5"/>
        <v>46.55967368876094</v>
      </c>
      <c r="X24" s="64">
        <f>SUM(X18:X23)</f>
        <v>873815</v>
      </c>
      <c r="Y24" s="64">
        <f>SUM(Y18:Y23)</f>
        <v>430142.71</v>
      </c>
      <c r="Z24" s="66">
        <f t="shared" si="6"/>
        <v>49.22583269914112</v>
      </c>
    </row>
    <row r="25" spans="1:26" ht="22.5" customHeight="1" thickBot="1">
      <c r="A25" s="18"/>
      <c r="B25" s="82" t="s">
        <v>32</v>
      </c>
      <c r="C25" s="83">
        <f>C10+C17+C24</f>
        <v>37951530</v>
      </c>
      <c r="D25" s="84">
        <f>D10+D17+D24</f>
        <v>29301394.080000002</v>
      </c>
      <c r="E25" s="85">
        <f t="shared" si="0"/>
        <v>77.20741187509437</v>
      </c>
      <c r="F25" s="86">
        <f>F10+F17+F24</f>
        <v>38625021</v>
      </c>
      <c r="G25" s="87">
        <f>G10+G17+G24</f>
        <v>18826564.830000002</v>
      </c>
      <c r="H25" s="85">
        <f t="shared" si="1"/>
        <v>48.741888917031275</v>
      </c>
      <c r="I25" s="87">
        <f>I10+I17+I24</f>
        <v>9995925</v>
      </c>
      <c r="J25" s="87">
        <f>J10+J17+J24</f>
        <v>5058140.5</v>
      </c>
      <c r="K25" s="85">
        <f t="shared" si="2"/>
        <v>50.602025325320064</v>
      </c>
      <c r="L25" s="87">
        <f>L10+L17+L24</f>
        <v>303460</v>
      </c>
      <c r="M25" s="87">
        <f>M10+M17+M24</f>
        <v>178900.01</v>
      </c>
      <c r="N25" s="85">
        <f>N10+N17+N24</f>
        <v>58.953407368351684</v>
      </c>
      <c r="O25" s="87">
        <f>O10+O17+O24</f>
        <v>13941736</v>
      </c>
      <c r="P25" s="87">
        <f>P10+P17+P24</f>
        <v>7541051.640000001</v>
      </c>
      <c r="Q25" s="85">
        <f>P25/O25*100</f>
        <v>54.08976070124984</v>
      </c>
      <c r="R25" s="87"/>
      <c r="S25" s="87"/>
      <c r="T25" s="86"/>
      <c r="U25" s="87">
        <f>U10+U17+U24</f>
        <v>8383262</v>
      </c>
      <c r="V25" s="87">
        <f>V10+V17+V24</f>
        <v>3690782.3899999997</v>
      </c>
      <c r="W25" s="85">
        <f t="shared" si="5"/>
        <v>44.02561186802941</v>
      </c>
      <c r="X25" s="87">
        <f>X10+X17+X24</f>
        <v>2984893</v>
      </c>
      <c r="Y25" s="87">
        <f>Y10+Y17+Y24</f>
        <v>1462938.8800000001</v>
      </c>
      <c r="Z25" s="88">
        <f t="shared" si="6"/>
        <v>49.01143458073707</v>
      </c>
    </row>
    <row r="26" spans="1:26" ht="28.5" customHeight="1" thickBot="1">
      <c r="A26" s="60"/>
      <c r="B26" s="89" t="s">
        <v>33</v>
      </c>
      <c r="C26" s="89">
        <v>199174266</v>
      </c>
      <c r="D26" s="89">
        <v>136652107.07999998</v>
      </c>
      <c r="E26" s="90">
        <f t="shared" si="0"/>
        <v>68.60931877615153</v>
      </c>
      <c r="F26" s="91">
        <v>222376670</v>
      </c>
      <c r="G26" s="91">
        <v>120150079.33000001</v>
      </c>
      <c r="H26" s="90">
        <f t="shared" si="1"/>
        <v>54.02998404913609</v>
      </c>
      <c r="I26" s="92">
        <v>1620755</v>
      </c>
      <c r="J26" s="92">
        <v>820631.82</v>
      </c>
      <c r="K26" s="90">
        <f t="shared" si="2"/>
        <v>50.63268785226638</v>
      </c>
      <c r="L26" s="93"/>
      <c r="M26" s="91"/>
      <c r="N26" s="90"/>
      <c r="O26" s="93">
        <v>69752922</v>
      </c>
      <c r="P26" s="92">
        <v>32612465.669999998</v>
      </c>
      <c r="Q26" s="90">
        <f>P26/O26*100</f>
        <v>46.75426453102566</v>
      </c>
      <c r="R26" s="93">
        <v>1043236</v>
      </c>
      <c r="S26" s="92">
        <v>634005.91</v>
      </c>
      <c r="T26" s="90">
        <f>S26/R26*100</f>
        <v>60.77300917529686</v>
      </c>
      <c r="U26" s="93"/>
      <c r="V26" s="92"/>
      <c r="W26" s="48"/>
      <c r="X26" s="93">
        <v>3780652</v>
      </c>
      <c r="Y26" s="92">
        <v>1941759.75</v>
      </c>
      <c r="Z26" s="94">
        <f t="shared" si="6"/>
        <v>51.3604465578953</v>
      </c>
    </row>
    <row r="27" spans="1:26" ht="24.75" customHeight="1" thickBot="1">
      <c r="A27" s="35"/>
      <c r="B27" s="95" t="s">
        <v>34</v>
      </c>
      <c r="C27" s="96">
        <f>C25+C26</f>
        <v>237125796</v>
      </c>
      <c r="D27" s="97">
        <f>D25+D26</f>
        <v>165953501.16</v>
      </c>
      <c r="E27" s="98">
        <f t="shared" si="0"/>
        <v>69.98542712746443</v>
      </c>
      <c r="F27" s="96">
        <f>F25+F26</f>
        <v>261001691</v>
      </c>
      <c r="G27" s="96">
        <f>G25+G26</f>
        <v>138976644.16000003</v>
      </c>
      <c r="H27" s="98">
        <f t="shared" si="1"/>
        <v>53.24741139703958</v>
      </c>
      <c r="I27" s="99">
        <f>I25+I26</f>
        <v>11616680</v>
      </c>
      <c r="J27" s="99">
        <f>J25+J26</f>
        <v>5878772.32</v>
      </c>
      <c r="K27" s="100">
        <f t="shared" si="2"/>
        <v>50.606303350010506</v>
      </c>
      <c r="L27" s="101">
        <f>L25+L26</f>
        <v>303460</v>
      </c>
      <c r="M27" s="101">
        <f>M25+M26</f>
        <v>178900.01</v>
      </c>
      <c r="N27" s="100">
        <f>N25+N26</f>
        <v>58.953407368351684</v>
      </c>
      <c r="O27" s="101">
        <f>O25+O26</f>
        <v>83694658</v>
      </c>
      <c r="P27" s="101">
        <f>P25+P26</f>
        <v>40153517.31</v>
      </c>
      <c r="Q27" s="100">
        <f>P27/O27*100</f>
        <v>47.97620095418754</v>
      </c>
      <c r="R27" s="101">
        <f>R25+R26</f>
        <v>1043236</v>
      </c>
      <c r="S27" s="101">
        <f>S25+S26</f>
        <v>634005.91</v>
      </c>
      <c r="T27" s="100">
        <f>S27/R27*100</f>
        <v>60.77300917529686</v>
      </c>
      <c r="U27" s="101">
        <f>U25+U26</f>
        <v>8383262</v>
      </c>
      <c r="V27" s="101">
        <f>V25+V26</f>
        <v>3690782.3899999997</v>
      </c>
      <c r="W27" s="100">
        <f>V27/U27*100</f>
        <v>44.02561186802941</v>
      </c>
      <c r="X27" s="101">
        <f>X25+X26</f>
        <v>6765545</v>
      </c>
      <c r="Y27" s="101">
        <f>Y25+Y26</f>
        <v>3404698.63</v>
      </c>
      <c r="Z27" s="102">
        <f t="shared" si="6"/>
        <v>50.324085199344616</v>
      </c>
    </row>
    <row r="28" spans="6:39" ht="26.25" customHeight="1">
      <c r="F28" s="103"/>
      <c r="G28" s="103"/>
      <c r="H28" s="103"/>
      <c r="I28" s="104"/>
      <c r="J28" s="105"/>
      <c r="K28" s="104"/>
      <c r="L28" s="104"/>
      <c r="M28" s="104"/>
      <c r="N28" s="104"/>
      <c r="O28" s="104"/>
      <c r="P28" s="105"/>
      <c r="Q28" s="104"/>
      <c r="R28" s="104"/>
      <c r="S28" s="105"/>
      <c r="T28" s="104"/>
      <c r="U28" s="104"/>
      <c r="V28" s="104"/>
      <c r="W28" s="104"/>
      <c r="X28" s="104"/>
      <c r="Y28" s="10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2019-03-04T11:24:45Z</cp:lastPrinted>
  <dcterms:created xsi:type="dcterms:W3CDTF">2019-03-04T11:09:25Z</dcterms:created>
  <dcterms:modified xsi:type="dcterms:W3CDTF">2019-03-04T11:25:03Z</dcterms:modified>
  <cp:category/>
  <cp:version/>
  <cp:contentType/>
  <cp:contentStatus/>
</cp:coreProperties>
</file>