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<sst xmlns="http://schemas.openxmlformats.org/spreadsheetml/2006/main" count="55" uniqueCount="36">
  <si>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04.07.2016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</si>
  <si>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</si>
  <si>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</si>
  <si>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</si>
  <si>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</si>
  <si>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</si>
  <si>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</si>
  <si>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</si>
  <si>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</si>
  <si>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</si>
  <si>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</si>
  <si>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січень-липень</t>
  </si>
  <si>
    <t>виконання по доходах за січень-липень</t>
  </si>
  <si>
    <t>%</t>
  </si>
  <si>
    <t>затерджено з урахуванням змін на 
січень-липень</t>
  </si>
  <si>
    <t>касові видатки  за січень-липнеь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</si>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</sst>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3" fontId="4" fillId="0" borderId="24" xfId="333" applyNumberForma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5" xfId="336" applyFont="1" applyBorder="1" applyAlignment="1">
      <alignment vertical="center"/>
      <protection/>
    </xf>
    <xf numFmtId="1" fontId="9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9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9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E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61" width="9.140625" style="3" customWidth="1"/>
    <col min="62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>
        <v>42555</v>
      </c>
      <c r="C2" s="5"/>
      <c r="D2" s="5"/>
    </row>
    <row r="5" spans="2:26" ht="18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1</v>
      </c>
      <c r="D7" s="11"/>
      <c r="E7" s="12"/>
      <c r="F7" s="13" t="s">
        <v>2</v>
      </c>
      <c r="G7" s="14"/>
      <c r="H7" s="15"/>
      <c r="I7" s="16" t="s">
        <v>3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4</v>
      </c>
      <c r="C8" s="21"/>
      <c r="D8" s="21"/>
      <c r="E8" s="22"/>
      <c r="F8" s="23"/>
      <c r="G8" s="24"/>
      <c r="H8" s="25"/>
      <c r="I8" s="16" t="s">
        <v>5</v>
      </c>
      <c r="J8" s="17"/>
      <c r="K8" s="18"/>
      <c r="L8" s="16" t="s">
        <v>6</v>
      </c>
      <c r="M8" s="17"/>
      <c r="N8" s="18"/>
      <c r="O8" s="26" t="s">
        <v>7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9"/>
      <c r="B9" s="30"/>
      <c r="C9" s="31" t="s">
        <v>11</v>
      </c>
      <c r="D9" s="32" t="s">
        <v>12</v>
      </c>
      <c r="E9" s="33" t="s">
        <v>13</v>
      </c>
      <c r="F9" s="34" t="s">
        <v>14</v>
      </c>
      <c r="G9" s="32" t="s">
        <v>15</v>
      </c>
      <c r="H9" s="35" t="s">
        <v>13</v>
      </c>
      <c r="I9" s="34" t="s">
        <v>14</v>
      </c>
      <c r="J9" s="32" t="s">
        <v>15</v>
      </c>
      <c r="K9" s="36" t="s">
        <v>13</v>
      </c>
      <c r="L9" s="34" t="s">
        <v>14</v>
      </c>
      <c r="M9" s="32" t="s">
        <v>15</v>
      </c>
      <c r="N9" s="36" t="s">
        <v>13</v>
      </c>
      <c r="O9" s="34" t="s">
        <v>14</v>
      </c>
      <c r="P9" s="32" t="s">
        <v>15</v>
      </c>
      <c r="Q9" s="36" t="s">
        <v>13</v>
      </c>
      <c r="R9" s="34" t="s">
        <v>14</v>
      </c>
      <c r="S9" s="32" t="s">
        <v>15</v>
      </c>
      <c r="T9" s="36" t="s">
        <v>13</v>
      </c>
      <c r="U9" s="34" t="s">
        <v>14</v>
      </c>
      <c r="V9" s="32" t="s">
        <v>15</v>
      </c>
      <c r="W9" s="36" t="s">
        <v>13</v>
      </c>
      <c r="X9" s="34" t="s">
        <v>14</v>
      </c>
      <c r="Y9" s="32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17482336</v>
      </c>
      <c r="D10" s="41">
        <v>20571224.740000002</v>
      </c>
      <c r="E10" s="42">
        <f aca="true" t="shared" si="0" ref="E10:E29">D10/C10*100</f>
        <v>117.66862700728325</v>
      </c>
      <c r="F10" s="43">
        <v>16486280</v>
      </c>
      <c r="G10" s="43">
        <v>12677028.99</v>
      </c>
      <c r="H10" s="44">
        <f aca="true" t="shared" si="1" ref="H10:H29">G10/F10*100</f>
        <v>76.89441760057454</v>
      </c>
      <c r="I10" s="45">
        <v>2862534</v>
      </c>
      <c r="J10" s="45">
        <v>1850472.52</v>
      </c>
      <c r="K10" s="46">
        <f aca="true" t="shared" si="2" ref="K10:K29">J10/I10*100</f>
        <v>64.64456037902082</v>
      </c>
      <c r="L10" s="47"/>
      <c r="M10" s="48"/>
      <c r="N10" s="49"/>
      <c r="O10" s="50">
        <v>6418586</v>
      </c>
      <c r="P10" s="50">
        <v>5041506.01</v>
      </c>
      <c r="Q10" s="51">
        <f aca="true" t="shared" si="3" ref="Q10:Q15">P10/O10*100</f>
        <v>78.54543056679462</v>
      </c>
      <c r="R10" s="52"/>
      <c r="S10" s="52"/>
      <c r="T10" s="46"/>
      <c r="U10" s="50">
        <v>6374160</v>
      </c>
      <c r="V10" s="50">
        <v>5290838.58</v>
      </c>
      <c r="W10" s="46">
        <f aca="true" t="shared" si="4" ref="W10:W18">V10/U10*100</f>
        <v>83.00448341428518</v>
      </c>
      <c r="X10" s="50"/>
      <c r="Y10" s="50"/>
      <c r="Z10" s="53"/>
    </row>
    <row r="11" spans="1:26" ht="39.75" customHeight="1">
      <c r="A11" s="19"/>
      <c r="B11" s="54" t="s">
        <v>17</v>
      </c>
      <c r="C11" s="55">
        <v>3089486</v>
      </c>
      <c r="D11" s="56">
        <v>3234996.15</v>
      </c>
      <c r="E11" s="57">
        <f t="shared" si="0"/>
        <v>104.70984979378446</v>
      </c>
      <c r="F11" s="58">
        <v>3037994</v>
      </c>
      <c r="G11" s="58">
        <v>1502841.57</v>
      </c>
      <c r="H11" s="59">
        <f t="shared" si="1"/>
        <v>49.4682204770648</v>
      </c>
      <c r="I11" s="60">
        <v>681407</v>
      </c>
      <c r="J11" s="60">
        <v>506497.91</v>
      </c>
      <c r="K11" s="59">
        <f t="shared" si="2"/>
        <v>74.3311867943828</v>
      </c>
      <c r="L11" s="61"/>
      <c r="M11" s="61"/>
      <c r="N11" s="59"/>
      <c r="O11" s="61">
        <v>898557</v>
      </c>
      <c r="P11" s="61">
        <v>678547.69</v>
      </c>
      <c r="Q11" s="59">
        <f t="shared" si="3"/>
        <v>75.5152639175923</v>
      </c>
      <c r="R11" s="62"/>
      <c r="S11" s="62"/>
      <c r="T11" s="59"/>
      <c r="U11" s="61">
        <v>1069775</v>
      </c>
      <c r="V11" s="61">
        <v>54696.86</v>
      </c>
      <c r="W11" s="59">
        <f t="shared" si="4"/>
        <v>5.112931223855484</v>
      </c>
      <c r="X11" s="61">
        <v>368255</v>
      </c>
      <c r="Y11" s="61">
        <v>257566.16</v>
      </c>
      <c r="Z11" s="63">
        <f>Y11/X11*100</f>
        <v>69.94233886844714</v>
      </c>
    </row>
    <row r="12" spans="1:26" ht="25.5">
      <c r="A12" s="19"/>
      <c r="B12" s="64" t="s">
        <v>18</v>
      </c>
      <c r="C12" s="55">
        <v>3670871</v>
      </c>
      <c r="D12" s="56">
        <v>3651812.17</v>
      </c>
      <c r="E12" s="65">
        <f t="shared" si="0"/>
        <v>99.4808090504951</v>
      </c>
      <c r="F12" s="58">
        <v>3590661</v>
      </c>
      <c r="G12" s="58">
        <v>2303760.54</v>
      </c>
      <c r="H12" s="66">
        <f t="shared" si="1"/>
        <v>64.15978952064815</v>
      </c>
      <c r="I12" s="60">
        <v>897302</v>
      </c>
      <c r="J12" s="60">
        <v>578392.96</v>
      </c>
      <c r="K12" s="66">
        <f t="shared" si="2"/>
        <v>64.45911855763165</v>
      </c>
      <c r="L12" s="67"/>
      <c r="M12" s="67"/>
      <c r="N12" s="66"/>
      <c r="O12" s="68">
        <v>713682</v>
      </c>
      <c r="P12" s="68">
        <v>590643.63</v>
      </c>
      <c r="Q12" s="66">
        <f t="shared" si="3"/>
        <v>82.76005700017654</v>
      </c>
      <c r="R12" s="69"/>
      <c r="S12" s="69"/>
      <c r="T12" s="66"/>
      <c r="U12" s="68">
        <v>555228</v>
      </c>
      <c r="V12" s="68">
        <v>206117.56</v>
      </c>
      <c r="W12" s="66">
        <f t="shared" si="4"/>
        <v>37.123048549424745</v>
      </c>
      <c r="X12" s="68">
        <v>336549</v>
      </c>
      <c r="Y12" s="68">
        <v>190566.43</v>
      </c>
      <c r="Z12" s="70">
        <f>Y12/X12*100</f>
        <v>56.62368035560943</v>
      </c>
    </row>
    <row r="13" spans="1:26" ht="25.5">
      <c r="A13" s="19"/>
      <c r="B13" s="64" t="s">
        <v>19</v>
      </c>
      <c r="C13" s="55">
        <v>5343576</v>
      </c>
      <c r="D13" s="56">
        <v>6271006.34</v>
      </c>
      <c r="E13" s="65">
        <f t="shared" si="0"/>
        <v>117.35598670253778</v>
      </c>
      <c r="F13" s="58">
        <v>6062500</v>
      </c>
      <c r="G13" s="58">
        <v>5478584.27</v>
      </c>
      <c r="H13" s="66">
        <f t="shared" si="1"/>
        <v>90.3684003298969</v>
      </c>
      <c r="I13" s="60">
        <v>1491947</v>
      </c>
      <c r="J13" s="60">
        <v>1283004.59</v>
      </c>
      <c r="K13" s="66">
        <f t="shared" si="2"/>
        <v>85.9953195388308</v>
      </c>
      <c r="L13" s="71"/>
      <c r="M13" s="71"/>
      <c r="N13" s="66"/>
      <c r="O13" s="68">
        <v>1622448</v>
      </c>
      <c r="P13" s="68">
        <v>1324610.95</v>
      </c>
      <c r="Q13" s="66">
        <f t="shared" si="3"/>
        <v>81.64273677800459</v>
      </c>
      <c r="R13" s="69"/>
      <c r="S13" s="69"/>
      <c r="T13" s="66"/>
      <c r="U13" s="68">
        <v>2743290</v>
      </c>
      <c r="V13" s="68">
        <v>2692884.73</v>
      </c>
      <c r="W13" s="66">
        <f t="shared" si="4"/>
        <v>98.16259782961335</v>
      </c>
      <c r="X13" s="68"/>
      <c r="Y13" s="68"/>
      <c r="Z13" s="70"/>
    </row>
    <row r="14" spans="1:26" ht="25.5">
      <c r="A14" s="19"/>
      <c r="B14" s="64" t="s">
        <v>20</v>
      </c>
      <c r="C14" s="55">
        <v>4073715</v>
      </c>
      <c r="D14" s="56">
        <v>4589195.06</v>
      </c>
      <c r="E14" s="65">
        <f t="shared" si="0"/>
        <v>112.65380764240993</v>
      </c>
      <c r="F14" s="58">
        <v>4852415</v>
      </c>
      <c r="G14" s="58">
        <v>3404880.3</v>
      </c>
      <c r="H14" s="66">
        <f t="shared" si="1"/>
        <v>70.16877781475822</v>
      </c>
      <c r="I14" s="60">
        <v>921360</v>
      </c>
      <c r="J14" s="60">
        <v>667314.02</v>
      </c>
      <c r="K14" s="66">
        <f t="shared" si="2"/>
        <v>72.42706651037597</v>
      </c>
      <c r="L14" s="68">
        <v>277678</v>
      </c>
      <c r="M14" s="68">
        <v>192383.31</v>
      </c>
      <c r="N14" s="66">
        <f>M14/L14*100</f>
        <v>69.28287800978111</v>
      </c>
      <c r="O14" s="68">
        <v>1847881</v>
      </c>
      <c r="P14" s="68">
        <v>1413377.24</v>
      </c>
      <c r="Q14" s="66">
        <f t="shared" si="3"/>
        <v>76.48637764011859</v>
      </c>
      <c r="R14" s="69"/>
      <c r="S14" s="69"/>
      <c r="T14" s="66"/>
      <c r="U14" s="68">
        <v>808777</v>
      </c>
      <c r="V14" s="68">
        <v>265086.68</v>
      </c>
      <c r="W14" s="66">
        <f t="shared" si="4"/>
        <v>32.77623869125853</v>
      </c>
      <c r="X14" s="68">
        <v>470033</v>
      </c>
      <c r="Y14" s="68">
        <v>353207.08</v>
      </c>
      <c r="Z14" s="70">
        <f>Y14/X14*100</f>
        <v>75.14516640321</v>
      </c>
    </row>
    <row r="15" spans="1:26" ht="25.5">
      <c r="A15" s="19"/>
      <c r="B15" s="64" t="s">
        <v>21</v>
      </c>
      <c r="C15" s="55">
        <v>1201947</v>
      </c>
      <c r="D15" s="56">
        <v>1222497.82</v>
      </c>
      <c r="E15" s="65">
        <f t="shared" si="0"/>
        <v>101.70979419225641</v>
      </c>
      <c r="F15" s="58">
        <v>1219439</v>
      </c>
      <c r="G15" s="58">
        <v>535974.71</v>
      </c>
      <c r="H15" s="66">
        <f t="shared" si="1"/>
        <v>43.952564252906456</v>
      </c>
      <c r="I15" s="60">
        <v>191814</v>
      </c>
      <c r="J15" s="60">
        <v>164755.96</v>
      </c>
      <c r="K15" s="66">
        <f t="shared" si="2"/>
        <v>85.89360526343228</v>
      </c>
      <c r="L15" s="72"/>
      <c r="M15" s="73"/>
      <c r="N15" s="74"/>
      <c r="O15" s="68">
        <v>341762</v>
      </c>
      <c r="P15" s="68">
        <v>245373.53</v>
      </c>
      <c r="Q15" s="66">
        <f t="shared" si="3"/>
        <v>71.79660992152434</v>
      </c>
      <c r="R15" s="69"/>
      <c r="S15" s="69"/>
      <c r="T15" s="66"/>
      <c r="U15" s="68">
        <v>19334</v>
      </c>
      <c r="V15" s="68">
        <v>18236.71</v>
      </c>
      <c r="W15" s="66">
        <f t="shared" si="4"/>
        <v>94.32455777386987</v>
      </c>
      <c r="X15" s="68">
        <v>161234</v>
      </c>
      <c r="Y15" s="68">
        <v>106281.18</v>
      </c>
      <c r="Z15" s="70">
        <f>Y15/X15*100</f>
        <v>65.91734993859856</v>
      </c>
    </row>
    <row r="16" spans="1:26" ht="25.5">
      <c r="A16" s="19"/>
      <c r="B16" s="64" t="s">
        <v>22</v>
      </c>
      <c r="C16" s="55">
        <v>1452845</v>
      </c>
      <c r="D16" s="56">
        <v>1657585.87</v>
      </c>
      <c r="E16" s="65">
        <f t="shared" si="0"/>
        <v>114.09240972023858</v>
      </c>
      <c r="F16" s="58">
        <v>2061125</v>
      </c>
      <c r="G16" s="58">
        <v>707512.7</v>
      </c>
      <c r="H16" s="66">
        <f t="shared" si="1"/>
        <v>34.32653041421553</v>
      </c>
      <c r="I16" s="60">
        <v>520797</v>
      </c>
      <c r="J16" s="60">
        <v>362120.17</v>
      </c>
      <c r="K16" s="66">
        <f t="shared" si="2"/>
        <v>69.53192318696152</v>
      </c>
      <c r="L16" s="72"/>
      <c r="M16" s="73"/>
      <c r="N16" s="75"/>
      <c r="O16" s="76"/>
      <c r="P16" s="76"/>
      <c r="Q16" s="66"/>
      <c r="R16" s="69"/>
      <c r="S16" s="69"/>
      <c r="T16" s="66"/>
      <c r="U16" s="68">
        <v>545100</v>
      </c>
      <c r="V16" s="68">
        <v>227629.32</v>
      </c>
      <c r="W16" s="66">
        <f t="shared" si="4"/>
        <v>41.75918547055586</v>
      </c>
      <c r="X16" s="68">
        <v>138516</v>
      </c>
      <c r="Y16" s="68">
        <v>70574.65</v>
      </c>
      <c r="Z16" s="70">
        <f>Y16/X16*100</f>
        <v>50.950540009818354</v>
      </c>
    </row>
    <row r="17" spans="1:26" ht="26.25" thickBot="1">
      <c r="A17" s="77"/>
      <c r="B17" s="78" t="s">
        <v>23</v>
      </c>
      <c r="C17" s="55">
        <v>10504873</v>
      </c>
      <c r="D17" s="56">
        <v>12229452.49</v>
      </c>
      <c r="E17" s="79">
        <f t="shared" si="0"/>
        <v>116.41694754424923</v>
      </c>
      <c r="F17" s="58">
        <v>12126649</v>
      </c>
      <c r="G17" s="58">
        <v>6110660.680000001</v>
      </c>
      <c r="H17" s="80">
        <f t="shared" si="1"/>
        <v>50.39034839715407</v>
      </c>
      <c r="I17" s="81">
        <v>2212967</v>
      </c>
      <c r="J17" s="81">
        <v>995950.78</v>
      </c>
      <c r="K17" s="80">
        <f t="shared" si="2"/>
        <v>45.005225111806915</v>
      </c>
      <c r="L17" s="82"/>
      <c r="M17" s="83"/>
      <c r="N17" s="84"/>
      <c r="O17" s="85">
        <v>3694829</v>
      </c>
      <c r="P17" s="85">
        <v>2584764.89</v>
      </c>
      <c r="Q17" s="80">
        <f>P17/O17*100</f>
        <v>69.95627916745268</v>
      </c>
      <c r="R17" s="86"/>
      <c r="S17" s="86"/>
      <c r="T17" s="80"/>
      <c r="U17" s="85">
        <v>4567932</v>
      </c>
      <c r="V17" s="85">
        <v>1512627.63</v>
      </c>
      <c r="W17" s="80">
        <f t="shared" si="4"/>
        <v>33.11405752099637</v>
      </c>
      <c r="X17" s="85">
        <v>1090921</v>
      </c>
      <c r="Y17" s="85">
        <v>578476.53</v>
      </c>
      <c r="Z17" s="87">
        <f>Y17/X17*100</f>
        <v>53.02643637806954</v>
      </c>
    </row>
    <row r="18" spans="1:26" ht="26.25" thickBot="1">
      <c r="A18" s="88"/>
      <c r="B18" s="89" t="s">
        <v>24</v>
      </c>
      <c r="C18" s="90">
        <f>SUM(C11:C17)</f>
        <v>29337313</v>
      </c>
      <c r="D18" s="91">
        <f>SUM(D11:D17)</f>
        <v>32856545.9</v>
      </c>
      <c r="E18" s="92">
        <f t="shared" si="0"/>
        <v>111.99575741650231</v>
      </c>
      <c r="F18" s="93">
        <f>SUM(F11:F17)</f>
        <v>32950783</v>
      </c>
      <c r="G18" s="93">
        <f>SUM(G11:G17)</f>
        <v>20044214.77</v>
      </c>
      <c r="H18" s="94">
        <f t="shared" si="1"/>
        <v>60.83076924150785</v>
      </c>
      <c r="I18" s="93">
        <f>SUM(I11:I17)</f>
        <v>6917594</v>
      </c>
      <c r="J18" s="93">
        <f>SUM(J11:J17)</f>
        <v>4558036.39</v>
      </c>
      <c r="K18" s="94">
        <f t="shared" si="2"/>
        <v>65.89048721275056</v>
      </c>
      <c r="L18" s="95">
        <f>SUM(L11:L17)</f>
        <v>277678</v>
      </c>
      <c r="M18" s="93">
        <f>SUM(M11:M17)</f>
        <v>192383.31</v>
      </c>
      <c r="N18" s="94">
        <f>M18/L18*100</f>
        <v>69.28287800978111</v>
      </c>
      <c r="O18" s="93">
        <f>SUM(O11:O17)</f>
        <v>9119159</v>
      </c>
      <c r="P18" s="93">
        <f>SUM(P11:P17)</f>
        <v>6837317.93</v>
      </c>
      <c r="Q18" s="94">
        <f>P18/O18*100</f>
        <v>74.97750538180111</v>
      </c>
      <c r="R18" s="96">
        <f>SUM(R11:R17)</f>
        <v>0</v>
      </c>
      <c r="S18" s="96">
        <f>SUM(S11:S17)</f>
        <v>0</v>
      </c>
      <c r="T18" s="94"/>
      <c r="U18" s="93">
        <f>SUM(U11:U17)</f>
        <v>10309436</v>
      </c>
      <c r="V18" s="93">
        <f>SUM(V11:V17)</f>
        <v>4977279.49</v>
      </c>
      <c r="W18" s="94">
        <f t="shared" si="4"/>
        <v>48.27887277247756</v>
      </c>
      <c r="X18" s="93">
        <f>SUM(X11:X17)</f>
        <v>2565508</v>
      </c>
      <c r="Y18" s="93">
        <f>SUM(Y11:Y17)</f>
        <v>1556672.0299999998</v>
      </c>
      <c r="Z18" s="53">
        <f>Y18/X18*100</f>
        <v>60.67695091966191</v>
      </c>
    </row>
    <row r="19" spans="1:26" ht="25.5">
      <c r="A19" s="19"/>
      <c r="B19" s="54" t="s">
        <v>25</v>
      </c>
      <c r="C19" s="97">
        <v>738768</v>
      </c>
      <c r="D19" s="98">
        <v>782059.65</v>
      </c>
      <c r="E19" s="99">
        <f t="shared" si="0"/>
        <v>105.85997904619585</v>
      </c>
      <c r="F19" s="100">
        <v>787221</v>
      </c>
      <c r="G19" s="100">
        <v>256140.69</v>
      </c>
      <c r="H19" s="59">
        <f t="shared" si="1"/>
        <v>32.53732941575492</v>
      </c>
      <c r="I19" s="101">
        <v>287121</v>
      </c>
      <c r="J19" s="101">
        <v>256140.69</v>
      </c>
      <c r="K19" s="59">
        <f t="shared" si="2"/>
        <v>89.2100159862915</v>
      </c>
      <c r="L19" s="102"/>
      <c r="M19" s="103"/>
      <c r="N19" s="104"/>
      <c r="O19" s="105"/>
      <c r="P19" s="105"/>
      <c r="Q19" s="59"/>
      <c r="R19" s="106"/>
      <c r="S19" s="106"/>
      <c r="T19" s="59"/>
      <c r="U19" s="61">
        <v>100</v>
      </c>
      <c r="V19" s="61">
        <v>0</v>
      </c>
      <c r="W19" s="59"/>
      <c r="X19" s="107"/>
      <c r="Y19" s="107"/>
      <c r="Z19" s="63"/>
    </row>
    <row r="20" spans="1:26" ht="25.5">
      <c r="A20" s="19"/>
      <c r="B20" s="64" t="s">
        <v>26</v>
      </c>
      <c r="C20" s="97">
        <v>1258497</v>
      </c>
      <c r="D20" s="98">
        <v>1232346.26</v>
      </c>
      <c r="E20" s="108">
        <f t="shared" si="0"/>
        <v>97.92206576575073</v>
      </c>
      <c r="F20" s="100">
        <v>1316692</v>
      </c>
      <c r="G20" s="100">
        <v>933099.25</v>
      </c>
      <c r="H20" s="66">
        <f t="shared" si="1"/>
        <v>70.86693395266319</v>
      </c>
      <c r="I20" s="101">
        <v>393841</v>
      </c>
      <c r="J20" s="101">
        <v>307384.04</v>
      </c>
      <c r="K20" s="66">
        <f t="shared" si="2"/>
        <v>78.04775023423157</v>
      </c>
      <c r="L20" s="109"/>
      <c r="M20" s="73"/>
      <c r="N20" s="75"/>
      <c r="O20" s="68">
        <v>622879</v>
      </c>
      <c r="P20" s="68">
        <v>421141.93</v>
      </c>
      <c r="Q20" s="66">
        <f>P20/O20*100</f>
        <v>67.61215741741172</v>
      </c>
      <c r="R20" s="69"/>
      <c r="S20" s="69"/>
      <c r="T20" s="66"/>
      <c r="U20" s="68">
        <v>28500</v>
      </c>
      <c r="V20" s="68">
        <v>23476.03</v>
      </c>
      <c r="W20" s="66">
        <f aca="true" t="shared" si="5" ref="W20:W27">V20/U20*100</f>
        <v>82.3720350877193</v>
      </c>
      <c r="X20" s="68">
        <v>248132</v>
      </c>
      <c r="Y20" s="68">
        <v>160105.3</v>
      </c>
      <c r="Z20" s="70">
        <f aca="true" t="shared" si="6" ref="Z20:Z29">Y20/X20*100</f>
        <v>64.52424515983428</v>
      </c>
    </row>
    <row r="21" spans="1:26" ht="25.5">
      <c r="A21" s="19"/>
      <c r="B21" s="64" t="s">
        <v>27</v>
      </c>
      <c r="C21" s="97">
        <v>501149</v>
      </c>
      <c r="D21" s="98">
        <v>457813.06</v>
      </c>
      <c r="E21" s="108">
        <f t="shared" si="0"/>
        <v>91.35268353324061</v>
      </c>
      <c r="F21" s="100">
        <v>599949</v>
      </c>
      <c r="G21" s="100">
        <v>378471.47</v>
      </c>
      <c r="H21" s="66">
        <f t="shared" si="1"/>
        <v>63.083940468273134</v>
      </c>
      <c r="I21" s="101">
        <v>268160</v>
      </c>
      <c r="J21" s="101">
        <v>198520.64</v>
      </c>
      <c r="K21" s="66">
        <f t="shared" si="2"/>
        <v>74.03066825775657</v>
      </c>
      <c r="L21" s="109"/>
      <c r="M21" s="73"/>
      <c r="N21" s="75"/>
      <c r="O21" s="76"/>
      <c r="P21" s="76"/>
      <c r="Q21" s="66"/>
      <c r="R21" s="69"/>
      <c r="S21" s="69"/>
      <c r="T21" s="66"/>
      <c r="U21" s="68">
        <v>16150</v>
      </c>
      <c r="V21" s="68">
        <v>14181.9</v>
      </c>
      <c r="W21" s="66">
        <f t="shared" si="5"/>
        <v>87.81362229102166</v>
      </c>
      <c r="X21" s="68">
        <v>315639</v>
      </c>
      <c r="Y21" s="68">
        <v>165768.93</v>
      </c>
      <c r="Z21" s="70">
        <f t="shared" si="6"/>
        <v>52.51851957457728</v>
      </c>
    </row>
    <row r="22" spans="1:26" ht="25.5">
      <c r="A22" s="19"/>
      <c r="B22" s="64" t="s">
        <v>28</v>
      </c>
      <c r="C22" s="97">
        <v>725343</v>
      </c>
      <c r="D22" s="98">
        <v>639962.84</v>
      </c>
      <c r="E22" s="108">
        <f t="shared" si="0"/>
        <v>88.22899510989973</v>
      </c>
      <c r="F22" s="100">
        <v>857998</v>
      </c>
      <c r="G22" s="100">
        <v>431028.89</v>
      </c>
      <c r="H22" s="66">
        <f t="shared" si="1"/>
        <v>50.236584467562864</v>
      </c>
      <c r="I22" s="101">
        <v>427768</v>
      </c>
      <c r="J22" s="101">
        <v>301916.25</v>
      </c>
      <c r="K22" s="66">
        <f t="shared" si="2"/>
        <v>70.57943791961998</v>
      </c>
      <c r="L22" s="109"/>
      <c r="M22" s="73"/>
      <c r="N22" s="75"/>
      <c r="O22" s="68"/>
      <c r="P22" s="68"/>
      <c r="Q22" s="66"/>
      <c r="R22" s="69"/>
      <c r="S22" s="69"/>
      <c r="T22" s="66"/>
      <c r="U22" s="68">
        <v>238319</v>
      </c>
      <c r="V22" s="68">
        <v>35418.38</v>
      </c>
      <c r="W22" s="66">
        <f t="shared" si="5"/>
        <v>14.861752524977026</v>
      </c>
      <c r="X22" s="68">
        <v>173327</v>
      </c>
      <c r="Y22" s="68">
        <v>78630.71</v>
      </c>
      <c r="Z22" s="70">
        <f t="shared" si="6"/>
        <v>45.365528740473216</v>
      </c>
    </row>
    <row r="23" spans="1:26" ht="27.75" customHeight="1">
      <c r="A23" s="19"/>
      <c r="B23" s="64" t="s">
        <v>29</v>
      </c>
      <c r="C23" s="97">
        <v>903744</v>
      </c>
      <c r="D23" s="98">
        <v>893858.87</v>
      </c>
      <c r="E23" s="108">
        <f t="shared" si="0"/>
        <v>98.90620242015437</v>
      </c>
      <c r="F23" s="100">
        <v>1059115</v>
      </c>
      <c r="G23" s="100">
        <v>721305.85</v>
      </c>
      <c r="H23" s="66">
        <f t="shared" si="1"/>
        <v>68.10458259962327</v>
      </c>
      <c r="I23" s="101">
        <v>582940</v>
      </c>
      <c r="J23" s="101">
        <v>378639.81</v>
      </c>
      <c r="K23" s="66">
        <f t="shared" si="2"/>
        <v>64.95347891721275</v>
      </c>
      <c r="L23" s="109"/>
      <c r="M23" s="73"/>
      <c r="N23" s="75"/>
      <c r="O23" s="68"/>
      <c r="P23" s="68"/>
      <c r="Q23" s="66"/>
      <c r="R23" s="69"/>
      <c r="S23" s="69"/>
      <c r="T23" s="66"/>
      <c r="U23" s="68">
        <v>277055</v>
      </c>
      <c r="V23" s="68">
        <v>213343.04</v>
      </c>
      <c r="W23" s="66">
        <f t="shared" si="5"/>
        <v>77.00385843966001</v>
      </c>
      <c r="X23" s="68">
        <v>171120</v>
      </c>
      <c r="Y23" s="68">
        <v>109983</v>
      </c>
      <c r="Z23" s="70">
        <f t="shared" si="6"/>
        <v>64.27244039270687</v>
      </c>
    </row>
    <row r="24" spans="1:30" ht="25.5">
      <c r="A24" s="19"/>
      <c r="B24" s="64" t="s">
        <v>30</v>
      </c>
      <c r="C24" s="97">
        <v>958630</v>
      </c>
      <c r="D24" s="98">
        <v>449484.09</v>
      </c>
      <c r="E24" s="108">
        <f t="shared" si="0"/>
        <v>46.888172704797476</v>
      </c>
      <c r="F24" s="100">
        <v>1154771</v>
      </c>
      <c r="G24" s="100">
        <v>519304.73</v>
      </c>
      <c r="H24" s="66">
        <f t="shared" si="1"/>
        <v>44.97036468702453</v>
      </c>
      <c r="I24" s="101">
        <v>420684</v>
      </c>
      <c r="J24" s="101">
        <v>327699.02</v>
      </c>
      <c r="K24" s="66">
        <f t="shared" si="2"/>
        <v>77.89671582470453</v>
      </c>
      <c r="L24" s="109"/>
      <c r="M24" s="73"/>
      <c r="N24" s="75"/>
      <c r="O24" s="76"/>
      <c r="P24" s="76"/>
      <c r="Q24" s="66"/>
      <c r="R24" s="69"/>
      <c r="S24" s="69"/>
      <c r="T24" s="66"/>
      <c r="U24" s="68">
        <v>27250</v>
      </c>
      <c r="V24" s="68">
        <v>23900</v>
      </c>
      <c r="W24" s="66">
        <f t="shared" si="5"/>
        <v>87.70642201834863</v>
      </c>
      <c r="X24" s="68">
        <v>183908</v>
      </c>
      <c r="Y24" s="68">
        <v>150567.71</v>
      </c>
      <c r="Z24" s="70">
        <f t="shared" si="6"/>
        <v>81.8712127803032</v>
      </c>
      <c r="AD24" s="110"/>
    </row>
    <row r="25" spans="1:26" ht="26.25" thickBot="1">
      <c r="A25" s="77"/>
      <c r="B25" s="78" t="s">
        <v>31</v>
      </c>
      <c r="C25" s="97">
        <v>7078966</v>
      </c>
      <c r="D25" s="98">
        <v>7359469.17</v>
      </c>
      <c r="E25" s="111">
        <f t="shared" si="0"/>
        <v>103.96248788311739</v>
      </c>
      <c r="F25" s="100">
        <v>9028626</v>
      </c>
      <c r="G25" s="100">
        <v>5856347.909999999</v>
      </c>
      <c r="H25" s="80">
        <f t="shared" si="1"/>
        <v>64.86422086815867</v>
      </c>
      <c r="I25" s="101">
        <v>1372115</v>
      </c>
      <c r="J25" s="101">
        <v>773651.45</v>
      </c>
      <c r="K25" s="80">
        <f t="shared" si="2"/>
        <v>56.38386359743899</v>
      </c>
      <c r="L25" s="112"/>
      <c r="M25" s="83"/>
      <c r="N25" s="84"/>
      <c r="O25" s="85">
        <v>2184153</v>
      </c>
      <c r="P25" s="85">
        <v>1278145.56</v>
      </c>
      <c r="Q25" s="80">
        <f>P25/O25*100</f>
        <v>58.519048802899796</v>
      </c>
      <c r="R25" s="86"/>
      <c r="S25" s="86"/>
      <c r="T25" s="80"/>
      <c r="U25" s="85">
        <v>5226445</v>
      </c>
      <c r="V25" s="85">
        <v>3682851.83</v>
      </c>
      <c r="W25" s="80">
        <f t="shared" si="5"/>
        <v>70.46571484058475</v>
      </c>
      <c r="X25" s="85">
        <v>126885</v>
      </c>
      <c r="Y25" s="85">
        <v>71699.07</v>
      </c>
      <c r="Z25" s="87">
        <f t="shared" si="6"/>
        <v>56.50712850218702</v>
      </c>
    </row>
    <row r="26" spans="1:26" ht="37.5" customHeight="1" thickBot="1">
      <c r="A26" s="19"/>
      <c r="B26" s="89" t="s">
        <v>32</v>
      </c>
      <c r="C26" s="90">
        <f>SUM(C19:C25)</f>
        <v>12165097</v>
      </c>
      <c r="D26" s="93">
        <f>SUM(D19:D25)</f>
        <v>11814993.940000001</v>
      </c>
      <c r="E26" s="113">
        <f t="shared" si="0"/>
        <v>97.12206931025705</v>
      </c>
      <c r="F26" s="90">
        <f>SUM(F19:F25)</f>
        <v>14804372</v>
      </c>
      <c r="G26" s="93">
        <f>SUM(G19:G25)</f>
        <v>9095698.79</v>
      </c>
      <c r="H26" s="94">
        <f t="shared" si="1"/>
        <v>61.43927476288761</v>
      </c>
      <c r="I26" s="93">
        <f>SUM(I19:I25)</f>
        <v>3752629</v>
      </c>
      <c r="J26" s="93">
        <f>SUM(J19:J25)</f>
        <v>2543951.9000000004</v>
      </c>
      <c r="K26" s="94">
        <f t="shared" si="2"/>
        <v>67.79119118889719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2807032</v>
      </c>
      <c r="P26" s="93">
        <f>SUM(P19:P25)</f>
        <v>1699287.49</v>
      </c>
      <c r="Q26" s="94">
        <f>P26/O26*100</f>
        <v>60.536805066703906</v>
      </c>
      <c r="R26" s="96"/>
      <c r="S26" s="96"/>
      <c r="T26" s="94"/>
      <c r="U26" s="93">
        <f>SUM(U19:U25)</f>
        <v>5813819</v>
      </c>
      <c r="V26" s="93">
        <f>SUM(V19:V25)</f>
        <v>3993171.18</v>
      </c>
      <c r="W26" s="94">
        <f t="shared" si="5"/>
        <v>68.68413309736681</v>
      </c>
      <c r="X26" s="93">
        <f>SUM(X19:X25)</f>
        <v>1219011</v>
      </c>
      <c r="Y26" s="93">
        <f>SUM(Y19:Y25)</f>
        <v>736754.72</v>
      </c>
      <c r="Z26" s="53">
        <f t="shared" si="6"/>
        <v>60.43872614767217</v>
      </c>
    </row>
    <row r="27" spans="1:26" ht="22.5" customHeight="1" thickBot="1">
      <c r="A27" s="19"/>
      <c r="B27" s="114" t="s">
        <v>33</v>
      </c>
      <c r="C27" s="90">
        <f>C10+C18+C26</f>
        <v>58984746</v>
      </c>
      <c r="D27" s="93">
        <f>D10+D18+D26</f>
        <v>65242764.58</v>
      </c>
      <c r="E27" s="92">
        <f t="shared" si="0"/>
        <v>110.60955417185316</v>
      </c>
      <c r="F27" s="90">
        <f>F10+F18+F26</f>
        <v>64241435</v>
      </c>
      <c r="G27" s="93">
        <f>G10+G18+G26</f>
        <v>41816942.55</v>
      </c>
      <c r="H27" s="115">
        <f t="shared" si="1"/>
        <v>65.09341291955884</v>
      </c>
      <c r="I27" s="93">
        <f>I10+I18+I26</f>
        <v>13532757</v>
      </c>
      <c r="J27" s="93">
        <f>J10+J18+J26</f>
        <v>8952460.81</v>
      </c>
      <c r="K27" s="115">
        <f t="shared" si="2"/>
        <v>66.15400549939676</v>
      </c>
      <c r="L27" s="93">
        <f>L10+L18+L26</f>
        <v>277678</v>
      </c>
      <c r="M27" s="93">
        <f>M10+M18+M26</f>
        <v>192383.31</v>
      </c>
      <c r="N27" s="116">
        <f>N10+N18+N26</f>
        <v>69.28287800978111</v>
      </c>
      <c r="O27" s="93">
        <f>O10+O18+O26</f>
        <v>18344777</v>
      </c>
      <c r="P27" s="93">
        <f>P10+P18+P26</f>
        <v>13578111.43</v>
      </c>
      <c r="Q27" s="115">
        <f>P27/O27*100</f>
        <v>74.01622505413938</v>
      </c>
      <c r="R27" s="93"/>
      <c r="S27" s="93"/>
      <c r="T27" s="117"/>
      <c r="U27" s="93">
        <f>U10+U18+U26</f>
        <v>22497415</v>
      </c>
      <c r="V27" s="93">
        <f>V10+V18+V26</f>
        <v>14261289.25</v>
      </c>
      <c r="W27" s="115">
        <f t="shared" si="5"/>
        <v>63.39079067528425</v>
      </c>
      <c r="X27" s="93">
        <f>X10+X18+X26</f>
        <v>3784519</v>
      </c>
      <c r="Y27" s="93">
        <f>Y10+Y18+Y26</f>
        <v>2293426.75</v>
      </c>
      <c r="Z27" s="118">
        <f t="shared" si="6"/>
        <v>60.6002176234285</v>
      </c>
    </row>
    <row r="28" spans="1:26" ht="28.5" customHeight="1" thickBot="1">
      <c r="A28" s="119"/>
      <c r="B28" s="120" t="s">
        <v>34</v>
      </c>
      <c r="C28" s="121">
        <v>237141528</v>
      </c>
      <c r="D28" s="122">
        <v>222351493.87</v>
      </c>
      <c r="E28" s="123">
        <f t="shared" si="0"/>
        <v>93.76320366376318</v>
      </c>
      <c r="F28" s="124">
        <v>242967671</v>
      </c>
      <c r="G28" s="125">
        <v>205813051.54999995</v>
      </c>
      <c r="H28" s="115">
        <f t="shared" si="1"/>
        <v>84.70799868267245</v>
      </c>
      <c r="I28" s="126">
        <v>1310250</v>
      </c>
      <c r="J28" s="126">
        <v>881932.61</v>
      </c>
      <c r="K28" s="115">
        <f t="shared" si="2"/>
        <v>67.31025453157794</v>
      </c>
      <c r="L28" s="127"/>
      <c r="M28" s="128"/>
      <c r="N28" s="129"/>
      <c r="O28" s="127">
        <v>61642633</v>
      </c>
      <c r="P28" s="128">
        <v>51307044.460000016</v>
      </c>
      <c r="Q28" s="115">
        <f>P28/O28*100</f>
        <v>83.23305148240507</v>
      </c>
      <c r="R28" s="127">
        <v>34490482</v>
      </c>
      <c r="S28" s="128">
        <v>27675536.779999997</v>
      </c>
      <c r="T28" s="115">
        <f>S28/R28*100</f>
        <v>80.24108442439278</v>
      </c>
      <c r="U28" s="127"/>
      <c r="V28" s="128"/>
      <c r="W28" s="115"/>
      <c r="X28" s="127">
        <v>7445116</v>
      </c>
      <c r="Y28" s="128">
        <v>5662540.550000002</v>
      </c>
      <c r="Z28" s="118">
        <f t="shared" si="6"/>
        <v>76.05711650429626</v>
      </c>
    </row>
    <row r="29" spans="1:26" ht="24.75" customHeight="1" thickBot="1">
      <c r="A29" s="77"/>
      <c r="B29" s="130" t="s">
        <v>35</v>
      </c>
      <c r="C29" s="131">
        <f>C27+C28</f>
        <v>296126274</v>
      </c>
      <c r="D29" s="132">
        <f>D27+D28</f>
        <v>287594258.45</v>
      </c>
      <c r="E29" s="92">
        <f t="shared" si="0"/>
        <v>97.1187914416537</v>
      </c>
      <c r="F29" s="131">
        <f>F27+F28</f>
        <v>307209106</v>
      </c>
      <c r="G29" s="132">
        <f>G27+G28</f>
        <v>247629994.09999996</v>
      </c>
      <c r="H29" s="94">
        <f t="shared" si="1"/>
        <v>80.60633271072373</v>
      </c>
      <c r="I29" s="131">
        <f>I27+I28</f>
        <v>14843007</v>
      </c>
      <c r="J29" s="131">
        <f>J27+J28</f>
        <v>9834393.42</v>
      </c>
      <c r="K29" s="94">
        <f t="shared" si="2"/>
        <v>66.2560721018322</v>
      </c>
      <c r="L29" s="132">
        <f>L27+L28</f>
        <v>277678</v>
      </c>
      <c r="M29" s="132">
        <f>M27+M28</f>
        <v>192383.31</v>
      </c>
      <c r="N29" s="46">
        <f>N27+N28</f>
        <v>69.28287800978111</v>
      </c>
      <c r="O29" s="132">
        <f>O27+O28</f>
        <v>79987410</v>
      </c>
      <c r="P29" s="132">
        <f>P27+P28</f>
        <v>64885155.890000015</v>
      </c>
      <c r="Q29" s="94">
        <f>P29/O29*100</f>
        <v>81.11921099833089</v>
      </c>
      <c r="R29" s="132">
        <f>R27+R28</f>
        <v>34490482</v>
      </c>
      <c r="S29" s="132">
        <f>S27+S28</f>
        <v>27675536.779999997</v>
      </c>
      <c r="T29" s="94">
        <f>S29/R29*100</f>
        <v>80.24108442439278</v>
      </c>
      <c r="U29" s="132">
        <f>U27+U28</f>
        <v>22497415</v>
      </c>
      <c r="V29" s="132">
        <f>V27+V28</f>
        <v>14261289.25</v>
      </c>
      <c r="W29" s="94">
        <f>V29/U29*100</f>
        <v>63.39079067528425</v>
      </c>
      <c r="X29" s="132">
        <f>X27+X28</f>
        <v>11229635</v>
      </c>
      <c r="Y29" s="132">
        <f>Y27+Y28</f>
        <v>7955967.300000002</v>
      </c>
      <c r="Z29" s="53">
        <f t="shared" si="6"/>
        <v>70.84795988471578</v>
      </c>
    </row>
    <row r="30" spans="9:25" ht="12.75">
      <c r="I30" s="133"/>
      <c r="J30" s="134"/>
      <c r="K30" s="133"/>
      <c r="L30" s="133"/>
      <c r="M30" s="133"/>
      <c r="N30" s="133"/>
      <c r="O30" s="133"/>
      <c r="P30" s="134"/>
      <c r="Q30" s="133"/>
      <c r="R30" s="133"/>
      <c r="S30" s="134"/>
      <c r="T30" s="133"/>
      <c r="U30" s="133"/>
      <c r="V30" s="133"/>
      <c r="W30" s="133"/>
      <c r="X30" s="133"/>
      <c r="Y30" s="134"/>
    </row>
    <row r="31" spans="2:8" ht="12.75">
      <c r="B31" s="135"/>
      <c r="C31" s="135"/>
      <c r="D31" s="135"/>
      <c r="F31" s="1"/>
      <c r="G31" s="1"/>
      <c r="H31" s="1"/>
    </row>
    <row r="32" spans="6:8" ht="12.75">
      <c r="F32" s="1"/>
      <c r="G32" s="136"/>
      <c r="H32" s="1"/>
    </row>
    <row r="33" spans="6:8" ht="12.75">
      <c r="F33" s="1"/>
      <c r="G33" s="1"/>
      <c r="H33" s="1"/>
    </row>
    <row r="37" spans="6:7" ht="12.75">
      <c r="F37" s="134"/>
      <c r="G37" s="134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2016-07-04T09:05:33Z</dcterms:created>
  <dcterms:modified xsi:type="dcterms:W3CDTF">2016-07-04T09:06:40Z</dcterms:modified>
  <cp:category/>
  <cp:version/>
  <cp:contentType/>
  <cp:contentStatus/>
</cp:coreProperties>
</file>