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<sst xmlns="http://schemas.openxmlformats.org/spreadsheetml/2006/main" count="55" uniqueCount="36">
  <si>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</si>
  <si>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</si>
  <si>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</si>
  <si>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</si>
  <si>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</si>
  <si>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</si>
  <si>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</si>
  <si>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</si>
  <si>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</si>
  <si>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</si>
  <si>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</si>
  <si>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</si>
  <si>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</si>
  <si>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</si>
  <si>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</si>
  <si>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</si>
  <si>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</si>
  <si>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</si>
  <si>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</si>
  <si>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</si>
  <si>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</si>
  <si>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</si>
  <si>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</si>
  <si>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</si>
  <si>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</si>
  <si>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</si>
  <si>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</si>
  <si>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</si>
  <si>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</si>
  <si>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</si>
  <si>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</si>
  <si>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</si>
  <si>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</si>
  <si>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</si>
  <si>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</si>
  <si>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04.09.2017 р.)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</si>
</sst>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4" fillId="0" borderId="20" xfId="334" applyBorder="1">
      <alignment/>
      <protection/>
    </xf>
    <xf numFmtId="172" fontId="6" fillId="0" borderId="14" xfId="0" applyNumberFormat="1" applyFont="1" applyFill="1" applyBorder="1" applyAlignment="1">
      <alignment vertical="center"/>
    </xf>
    <xf numFmtId="174" fontId="10" fillId="0" borderId="12" xfId="339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10" fillId="0" borderId="21" xfId="337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4" fontId="4" fillId="0" borderId="21" xfId="333" applyNumberForma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" fontId="10" fillId="0" borderId="21" xfId="336" applyNumberFormat="1" applyFont="1" applyFill="1" applyBorder="1" applyAlignment="1">
      <alignment vertical="center" wrapText="1"/>
      <protection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172" fontId="6" fillId="0" borderId="24" xfId="0" applyNumberFormat="1" applyFont="1" applyFill="1" applyBorder="1" applyAlignment="1">
      <alignment vertical="center"/>
    </xf>
    <xf numFmtId="174" fontId="4" fillId="0" borderId="25" xfId="339" applyNumberFormat="1" applyFont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7" applyNumberFormat="1" applyFont="1" applyBorder="1" applyAlignment="1">
      <alignment vertical="center" wrapText="1"/>
      <protection/>
    </xf>
    <xf numFmtId="1" fontId="4" fillId="0" borderId="25" xfId="336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 wrapText="1"/>
    </xf>
    <xf numFmtId="1" fontId="4" fillId="0" borderId="20" xfId="336" applyNumberFormat="1" applyFont="1" applyFill="1" applyBorder="1" applyAlignment="1">
      <alignment vertical="center" wrapText="1"/>
      <protection/>
    </xf>
    <xf numFmtId="174" fontId="0" fillId="0" borderId="20" xfId="0" applyNumberFormat="1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>
      <alignment vertical="center" wrapText="1"/>
    </xf>
    <xf numFmtId="174" fontId="4" fillId="0" borderId="20" xfId="333" applyNumberFormat="1" applyBorder="1" applyAlignment="1">
      <alignment vertical="center" wrapText="1"/>
      <protection/>
    </xf>
    <xf numFmtId="1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4" fillId="0" borderId="20" xfId="338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4" fontId="4" fillId="0" borderId="33" xfId="337" applyNumberFormat="1" applyFont="1" applyBorder="1" applyAlignment="1">
      <alignment vertical="center" wrapText="1"/>
      <protection/>
    </xf>
    <xf numFmtId="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" fontId="4" fillId="0" borderId="32" xfId="336" applyNumberFormat="1" applyFont="1" applyFill="1" applyBorder="1" applyAlignment="1">
      <alignment vertical="center" wrapText="1"/>
      <protection/>
    </xf>
    <xf numFmtId="174" fontId="0" fillId="0" borderId="32" xfId="0" applyNumberFormat="1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4" fontId="4" fillId="0" borderId="20" xfId="337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7" xfId="0" applyNumberFormat="1" applyFont="1" applyFill="1" applyBorder="1" applyAlignment="1">
      <alignment vertical="center"/>
    </xf>
    <xf numFmtId="14" fontId="0" fillId="0" borderId="2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4" fillId="0" borderId="20" xfId="335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4" fontId="10" fillId="0" borderId="32" xfId="339" applyNumberFormat="1" applyFont="1" applyBorder="1" applyAlignment="1">
      <alignment vertical="center" wrapText="1"/>
      <protection/>
    </xf>
    <xf numFmtId="1" fontId="6" fillId="0" borderId="44" xfId="0" applyNumberFormat="1" applyFont="1" applyFill="1" applyBorder="1" applyAlignment="1">
      <alignment vertical="center"/>
    </xf>
    <xf numFmtId="174" fontId="10" fillId="0" borderId="32" xfId="337" applyNumberFormat="1" applyFont="1" applyBorder="1" applyAlignment="1">
      <alignment vertical="center" wrapText="1"/>
      <protection/>
    </xf>
    <xf numFmtId="174" fontId="6" fillId="0" borderId="42" xfId="0" applyNumberFormat="1" applyFont="1" applyFill="1" applyBorder="1" applyAlignment="1">
      <alignment vertical="center"/>
    </xf>
    <xf numFmtId="1" fontId="10" fillId="0" borderId="42" xfId="336" applyNumberFormat="1" applyFont="1" applyFill="1" applyBorder="1" applyAlignment="1">
      <alignment vertical="center" wrapText="1"/>
      <protection/>
    </xf>
    <xf numFmtId="172" fontId="6" fillId="0" borderId="4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N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10" sqref="AB10"/>
    </sheetView>
  </sheetViews>
  <sheetFormatPr defaultColWidth="9.140625" defaultRowHeight="12.75"/>
  <cols>
    <col min="1" max="1" width="10.140625" style="1" hidden="1" customWidth="1"/>
    <col min="2" max="2" width="23.421875" style="4" customWidth="1"/>
    <col min="3" max="4" width="18.140625" style="7" customWidth="1"/>
    <col min="5" max="5" width="12.8515625" style="4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4" customWidth="1"/>
    <col min="10" max="10" width="14.00390625" style="4" customWidth="1"/>
    <col min="11" max="11" width="6.140625" style="4" customWidth="1"/>
    <col min="12" max="12" width="13.57421875" style="4" customWidth="1"/>
    <col min="13" max="13" width="10.7109375" style="4" customWidth="1"/>
    <col min="14" max="14" width="6.140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2.57421875" style="4" customWidth="1"/>
    <col min="25" max="25" width="11.8515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42982</v>
      </c>
      <c r="C2" s="6"/>
      <c r="D2" s="6"/>
    </row>
    <row r="5" spans="2:26" ht="18">
      <c r="B5" s="115" t="s">
        <v>35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ht="13.5" thickBot="1"/>
    <row r="7" spans="1:26" ht="13.5" customHeight="1" thickBot="1">
      <c r="A7" s="8"/>
      <c r="B7" s="9"/>
      <c r="C7" s="127" t="s">
        <v>0</v>
      </c>
      <c r="D7" s="128"/>
      <c r="E7" s="129"/>
      <c r="F7" s="121" t="s">
        <v>1</v>
      </c>
      <c r="G7" s="122"/>
      <c r="H7" s="123"/>
      <c r="I7" s="112" t="s">
        <v>2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4"/>
    </row>
    <row r="8" spans="1:26" ht="27.75" customHeight="1" thickBot="1">
      <c r="A8" s="10"/>
      <c r="B8" s="132" t="s">
        <v>3</v>
      </c>
      <c r="C8" s="130"/>
      <c r="D8" s="130"/>
      <c r="E8" s="131"/>
      <c r="F8" s="124"/>
      <c r="G8" s="125"/>
      <c r="H8" s="126"/>
      <c r="I8" s="112" t="s">
        <v>4</v>
      </c>
      <c r="J8" s="113"/>
      <c r="K8" s="114"/>
      <c r="L8" s="112" t="s">
        <v>5</v>
      </c>
      <c r="M8" s="113"/>
      <c r="N8" s="114"/>
      <c r="O8" s="117" t="s">
        <v>6</v>
      </c>
      <c r="P8" s="118"/>
      <c r="Q8" s="118"/>
      <c r="R8" s="118" t="s">
        <v>7</v>
      </c>
      <c r="S8" s="118"/>
      <c r="T8" s="118"/>
      <c r="U8" s="120" t="s">
        <v>8</v>
      </c>
      <c r="V8" s="118"/>
      <c r="W8" s="118"/>
      <c r="X8" s="118" t="s">
        <v>9</v>
      </c>
      <c r="Y8" s="118"/>
      <c r="Z8" s="119"/>
    </row>
    <row r="9" spans="1:26" ht="87.75" customHeight="1" thickBot="1">
      <c r="A9" s="10"/>
      <c r="B9" s="133"/>
      <c r="C9" s="12" t="s">
        <v>10</v>
      </c>
      <c r="D9" s="13" t="s">
        <v>11</v>
      </c>
      <c r="E9" s="14" t="s">
        <v>12</v>
      </c>
      <c r="F9" s="15" t="s">
        <v>13</v>
      </c>
      <c r="G9" s="16" t="s">
        <v>14</v>
      </c>
      <c r="H9" s="17" t="s">
        <v>12</v>
      </c>
      <c r="I9" s="15" t="s">
        <v>13</v>
      </c>
      <c r="J9" s="16" t="s">
        <v>14</v>
      </c>
      <c r="K9" s="11" t="s">
        <v>12</v>
      </c>
      <c r="L9" s="15" t="s">
        <v>13</v>
      </c>
      <c r="M9" s="16" t="s">
        <v>14</v>
      </c>
      <c r="N9" s="11" t="s">
        <v>12</v>
      </c>
      <c r="O9" s="15" t="s">
        <v>13</v>
      </c>
      <c r="P9" s="16" t="s">
        <v>14</v>
      </c>
      <c r="Q9" s="11" t="s">
        <v>12</v>
      </c>
      <c r="R9" s="15" t="s">
        <v>13</v>
      </c>
      <c r="S9" s="16" t="s">
        <v>14</v>
      </c>
      <c r="T9" s="11" t="s">
        <v>12</v>
      </c>
      <c r="U9" s="15" t="s">
        <v>13</v>
      </c>
      <c r="V9" s="16" t="s">
        <v>14</v>
      </c>
      <c r="W9" s="11" t="s">
        <v>12</v>
      </c>
      <c r="X9" s="15" t="s">
        <v>13</v>
      </c>
      <c r="Y9" s="16" t="s">
        <v>14</v>
      </c>
      <c r="Z9" s="18" t="s">
        <v>12</v>
      </c>
    </row>
    <row r="10" spans="1:26" ht="42.75" customHeight="1" thickBot="1">
      <c r="A10" s="19"/>
      <c r="B10" s="20" t="s">
        <v>15</v>
      </c>
      <c r="C10" s="21">
        <v>31048499</v>
      </c>
      <c r="D10" s="21">
        <v>32742515.15</v>
      </c>
      <c r="E10" s="22">
        <f>D10/C10*100</f>
        <v>105.45603235119351</v>
      </c>
      <c r="F10" s="23">
        <v>33929496</v>
      </c>
      <c r="G10" s="23">
        <v>23431995.269999996</v>
      </c>
      <c r="H10" s="24">
        <f aca="true" t="shared" si="0" ref="H10:H29">G10/F10*100</f>
        <v>69.06084095678874</v>
      </c>
      <c r="I10" s="25">
        <v>5690526</v>
      </c>
      <c r="J10" s="25">
        <v>3143878.66</v>
      </c>
      <c r="K10" s="26">
        <f aca="true" t="shared" si="1" ref="K10:K29">J10/I10*100</f>
        <v>55.24759328048058</v>
      </c>
      <c r="L10" s="27"/>
      <c r="M10" s="28"/>
      <c r="N10" s="29"/>
      <c r="O10" s="30">
        <v>12678527</v>
      </c>
      <c r="P10" s="30">
        <v>9072314.979999999</v>
      </c>
      <c r="Q10" s="31">
        <f aca="true" t="shared" si="2" ref="Q10:Q15">P10/O10*100</f>
        <v>71.55653791643145</v>
      </c>
      <c r="R10" s="32"/>
      <c r="S10" s="32"/>
      <c r="T10" s="26"/>
      <c r="U10" s="33">
        <v>13855743</v>
      </c>
      <c r="V10" s="33">
        <v>10316487.540000001</v>
      </c>
      <c r="W10" s="26">
        <f aca="true" t="shared" si="3" ref="W10:W18">V10/U10*100</f>
        <v>74.45640078630213</v>
      </c>
      <c r="X10" s="33"/>
      <c r="Y10" s="33"/>
      <c r="Z10" s="34"/>
    </row>
    <row r="11" spans="1:26" ht="39.75" customHeight="1">
      <c r="A11" s="10"/>
      <c r="B11" s="35" t="s">
        <v>16</v>
      </c>
      <c r="C11" s="21">
        <v>5115356</v>
      </c>
      <c r="D11" s="21">
        <v>5764528.390000001</v>
      </c>
      <c r="E11" s="36">
        <f aca="true" t="shared" si="4" ref="E11:E29">D11/C11*100</f>
        <v>112.69065906654396</v>
      </c>
      <c r="F11" s="37">
        <v>5840500</v>
      </c>
      <c r="G11" s="37">
        <v>4539390.63</v>
      </c>
      <c r="H11" s="38">
        <f t="shared" si="0"/>
        <v>77.72263727420598</v>
      </c>
      <c r="I11" s="39">
        <v>1455734</v>
      </c>
      <c r="J11" s="39">
        <v>1114619.46</v>
      </c>
      <c r="K11" s="38">
        <f t="shared" si="1"/>
        <v>76.56752263806436</v>
      </c>
      <c r="L11" s="40"/>
      <c r="M11" s="40"/>
      <c r="N11" s="38"/>
      <c r="O11" s="40">
        <v>1863302</v>
      </c>
      <c r="P11" s="40">
        <v>1447406.48</v>
      </c>
      <c r="Q11" s="38">
        <f t="shared" si="2"/>
        <v>77.6796504270376</v>
      </c>
      <c r="R11" s="41"/>
      <c r="S11" s="41"/>
      <c r="T11" s="38"/>
      <c r="U11" s="40">
        <v>1768484</v>
      </c>
      <c r="V11" s="40">
        <v>1367799.84</v>
      </c>
      <c r="W11" s="38">
        <f t="shared" si="3"/>
        <v>77.34307124067847</v>
      </c>
      <c r="X11" s="40">
        <v>602851</v>
      </c>
      <c r="Y11" s="40">
        <v>484334.6</v>
      </c>
      <c r="Z11" s="42">
        <f aca="true" t="shared" si="5" ref="Z11:Z18">Y11/X11*100</f>
        <v>80.34068119651457</v>
      </c>
    </row>
    <row r="12" spans="1:26" ht="25.5">
      <c r="A12" s="10"/>
      <c r="B12" s="43" t="s">
        <v>17</v>
      </c>
      <c r="C12" s="21">
        <v>6113820</v>
      </c>
      <c r="D12" s="21">
        <v>6833249.62</v>
      </c>
      <c r="E12" s="44">
        <f t="shared" si="4"/>
        <v>111.76726858167234</v>
      </c>
      <c r="F12" s="37">
        <v>6621138</v>
      </c>
      <c r="G12" s="37">
        <v>3574532.34</v>
      </c>
      <c r="H12" s="45">
        <f t="shared" si="0"/>
        <v>53.98667630851372</v>
      </c>
      <c r="I12" s="39">
        <v>1444083</v>
      </c>
      <c r="J12" s="39">
        <v>1210540.67</v>
      </c>
      <c r="K12" s="45">
        <f t="shared" si="1"/>
        <v>83.8276380235762</v>
      </c>
      <c r="L12" s="46"/>
      <c r="M12" s="46"/>
      <c r="N12" s="45"/>
      <c r="O12" s="47">
        <v>1552317</v>
      </c>
      <c r="P12" s="47">
        <v>1180738.73</v>
      </c>
      <c r="Q12" s="45">
        <f t="shared" si="2"/>
        <v>76.06299035570699</v>
      </c>
      <c r="R12" s="48"/>
      <c r="S12" s="48"/>
      <c r="T12" s="45"/>
      <c r="U12" s="47">
        <v>2071820</v>
      </c>
      <c r="V12" s="47">
        <v>632315.97</v>
      </c>
      <c r="W12" s="45">
        <f t="shared" si="3"/>
        <v>30.519831356005827</v>
      </c>
      <c r="X12" s="47">
        <v>524240</v>
      </c>
      <c r="Y12" s="47">
        <v>407113.89</v>
      </c>
      <c r="Z12" s="49">
        <f t="shared" si="5"/>
        <v>77.65792194414772</v>
      </c>
    </row>
    <row r="13" spans="1:26" ht="25.5">
      <c r="A13" s="10"/>
      <c r="B13" s="43" t="s">
        <v>18</v>
      </c>
      <c r="C13" s="21">
        <v>10377659</v>
      </c>
      <c r="D13" s="21">
        <v>11164217.67</v>
      </c>
      <c r="E13" s="44">
        <f t="shared" si="4"/>
        <v>107.57934588137846</v>
      </c>
      <c r="F13" s="37">
        <v>11171145</v>
      </c>
      <c r="G13" s="37">
        <v>9824258.96</v>
      </c>
      <c r="H13" s="45">
        <f t="shared" si="0"/>
        <v>87.94316929911841</v>
      </c>
      <c r="I13" s="39">
        <v>2331850</v>
      </c>
      <c r="J13" s="39">
        <v>1949191.26</v>
      </c>
      <c r="K13" s="45">
        <f t="shared" si="1"/>
        <v>83.58990758410704</v>
      </c>
      <c r="L13" s="50"/>
      <c r="M13" s="50"/>
      <c r="N13" s="45"/>
      <c r="O13" s="47">
        <v>3097545</v>
      </c>
      <c r="P13" s="47">
        <v>2524141.58</v>
      </c>
      <c r="Q13" s="45">
        <f t="shared" si="2"/>
        <v>81.48845553494785</v>
      </c>
      <c r="R13" s="48"/>
      <c r="S13" s="48"/>
      <c r="T13" s="45"/>
      <c r="U13" s="47">
        <v>5264893</v>
      </c>
      <c r="V13" s="47">
        <v>4890091.62</v>
      </c>
      <c r="W13" s="45">
        <f t="shared" si="3"/>
        <v>92.88112066095171</v>
      </c>
      <c r="X13" s="47"/>
      <c r="Y13" s="47"/>
      <c r="Z13" s="49"/>
    </row>
    <row r="14" spans="1:26" ht="25.5">
      <c r="A14" s="10"/>
      <c r="B14" s="43" t="s">
        <v>19</v>
      </c>
      <c r="C14" s="21">
        <v>7031971</v>
      </c>
      <c r="D14" s="21">
        <v>8983395.809999999</v>
      </c>
      <c r="E14" s="44">
        <f t="shared" si="4"/>
        <v>127.75075167403276</v>
      </c>
      <c r="F14" s="37">
        <v>9076790</v>
      </c>
      <c r="G14" s="37">
        <v>6168004.66</v>
      </c>
      <c r="H14" s="45">
        <f t="shared" si="0"/>
        <v>67.95358998059888</v>
      </c>
      <c r="I14" s="39">
        <v>1645392</v>
      </c>
      <c r="J14" s="39">
        <v>1362536.41</v>
      </c>
      <c r="K14" s="45">
        <f t="shared" si="1"/>
        <v>82.80922783142253</v>
      </c>
      <c r="L14" s="51">
        <v>592293</v>
      </c>
      <c r="M14" s="51">
        <v>468096.31</v>
      </c>
      <c r="N14" s="45">
        <f>M14/L14*100</f>
        <v>79.03120752735555</v>
      </c>
      <c r="O14" s="47">
        <v>3395451</v>
      </c>
      <c r="P14" s="47">
        <v>2486224.5</v>
      </c>
      <c r="Q14" s="45">
        <f t="shared" si="2"/>
        <v>73.22221701918244</v>
      </c>
      <c r="R14" s="48"/>
      <c r="S14" s="48"/>
      <c r="T14" s="45"/>
      <c r="U14" s="47">
        <v>2543436</v>
      </c>
      <c r="V14" s="47">
        <v>1245058.45</v>
      </c>
      <c r="W14" s="45">
        <f t="shared" si="3"/>
        <v>48.95182933637803</v>
      </c>
      <c r="X14" s="47">
        <v>782890</v>
      </c>
      <c r="Y14" s="47">
        <v>545482.18</v>
      </c>
      <c r="Z14" s="49">
        <f t="shared" si="5"/>
        <v>69.67545632208868</v>
      </c>
    </row>
    <row r="15" spans="1:26" ht="25.5">
      <c r="A15" s="10"/>
      <c r="B15" s="43" t="s">
        <v>20</v>
      </c>
      <c r="C15" s="21">
        <v>2058961</v>
      </c>
      <c r="D15" s="21">
        <v>1967679.93</v>
      </c>
      <c r="E15" s="44">
        <f t="shared" si="4"/>
        <v>95.56664405008156</v>
      </c>
      <c r="F15" s="37">
        <v>2285601</v>
      </c>
      <c r="G15" s="37">
        <v>1525676.61</v>
      </c>
      <c r="H15" s="45">
        <f t="shared" si="0"/>
        <v>66.75166006665206</v>
      </c>
      <c r="I15" s="39">
        <v>469952</v>
      </c>
      <c r="J15" s="39">
        <v>419018.48</v>
      </c>
      <c r="K15" s="45">
        <f t="shared" si="1"/>
        <v>89.1619739888329</v>
      </c>
      <c r="L15" s="52"/>
      <c r="M15" s="53"/>
      <c r="N15" s="54"/>
      <c r="O15" s="47">
        <v>1216336</v>
      </c>
      <c r="P15" s="47">
        <v>855701.77</v>
      </c>
      <c r="Q15" s="45">
        <f t="shared" si="2"/>
        <v>70.35077231949067</v>
      </c>
      <c r="R15" s="48"/>
      <c r="S15" s="48"/>
      <c r="T15" s="45"/>
      <c r="U15" s="47">
        <v>75998</v>
      </c>
      <c r="V15" s="47">
        <v>38028.99</v>
      </c>
      <c r="W15" s="45">
        <f t="shared" si="3"/>
        <v>50.03946156477802</v>
      </c>
      <c r="X15" s="47">
        <v>309315</v>
      </c>
      <c r="Y15" s="47">
        <v>207470.89</v>
      </c>
      <c r="Z15" s="49">
        <f t="shared" si="5"/>
        <v>67.07430612805716</v>
      </c>
    </row>
    <row r="16" spans="1:26" ht="25.5">
      <c r="A16" s="10"/>
      <c r="B16" s="43" t="s">
        <v>21</v>
      </c>
      <c r="C16" s="21">
        <v>2109264</v>
      </c>
      <c r="D16" s="21">
        <v>2114984.69</v>
      </c>
      <c r="E16" s="44">
        <f t="shared" si="4"/>
        <v>100.27121735354132</v>
      </c>
      <c r="F16" s="37">
        <v>2542850</v>
      </c>
      <c r="G16" s="37">
        <v>1596556.71</v>
      </c>
      <c r="H16" s="45">
        <f t="shared" si="0"/>
        <v>62.78611439919774</v>
      </c>
      <c r="I16" s="39">
        <v>1031923</v>
      </c>
      <c r="J16" s="39">
        <v>653276.11</v>
      </c>
      <c r="K16" s="45">
        <f t="shared" si="1"/>
        <v>63.30667210634901</v>
      </c>
      <c r="L16" s="52"/>
      <c r="M16" s="53"/>
      <c r="N16" s="55"/>
      <c r="O16" s="56"/>
      <c r="P16" s="56"/>
      <c r="Q16" s="45"/>
      <c r="R16" s="48"/>
      <c r="S16" s="48"/>
      <c r="T16" s="45"/>
      <c r="U16" s="47">
        <v>938595</v>
      </c>
      <c r="V16" s="47">
        <v>671994.49</v>
      </c>
      <c r="W16" s="45">
        <f t="shared" si="3"/>
        <v>71.59578838583201</v>
      </c>
      <c r="X16" s="47">
        <v>263385</v>
      </c>
      <c r="Y16" s="47">
        <v>201279.76</v>
      </c>
      <c r="Z16" s="49">
        <f t="shared" si="5"/>
        <v>76.42035803101923</v>
      </c>
    </row>
    <row r="17" spans="1:26" ht="26.25" thickBot="1">
      <c r="A17" s="57"/>
      <c r="B17" s="58" t="s">
        <v>22</v>
      </c>
      <c r="C17" s="21">
        <v>20649484</v>
      </c>
      <c r="D17" s="21">
        <v>19612218.09</v>
      </c>
      <c r="E17" s="59">
        <f t="shared" si="4"/>
        <v>94.9767950133766</v>
      </c>
      <c r="F17" s="37">
        <v>19583335</v>
      </c>
      <c r="G17" s="37">
        <v>13128827.04</v>
      </c>
      <c r="H17" s="60">
        <f t="shared" si="0"/>
        <v>67.04081322205845</v>
      </c>
      <c r="I17" s="61">
        <v>3173070</v>
      </c>
      <c r="J17" s="61">
        <v>1832980.09</v>
      </c>
      <c r="K17" s="60">
        <f t="shared" si="1"/>
        <v>57.766771297197984</v>
      </c>
      <c r="L17" s="62"/>
      <c r="M17" s="63"/>
      <c r="N17" s="64"/>
      <c r="O17" s="65">
        <v>6038848</v>
      </c>
      <c r="P17" s="65">
        <v>4347058.12</v>
      </c>
      <c r="Q17" s="60">
        <f>P17/O17*100</f>
        <v>71.9848904956707</v>
      </c>
      <c r="R17" s="66"/>
      <c r="S17" s="66"/>
      <c r="T17" s="60"/>
      <c r="U17" s="65">
        <v>7345652</v>
      </c>
      <c r="V17" s="65">
        <v>4841774.27</v>
      </c>
      <c r="W17" s="60">
        <f t="shared" si="3"/>
        <v>65.91347194231363</v>
      </c>
      <c r="X17" s="65">
        <v>1701699</v>
      </c>
      <c r="Y17" s="65">
        <v>1172554.55</v>
      </c>
      <c r="Z17" s="67">
        <f t="shared" si="5"/>
        <v>68.90493265847837</v>
      </c>
    </row>
    <row r="18" spans="1:26" ht="26.25" thickBot="1">
      <c r="A18" s="68"/>
      <c r="B18" s="69" t="s">
        <v>23</v>
      </c>
      <c r="C18" s="70">
        <f>SUM(C11:C17)</f>
        <v>53456515</v>
      </c>
      <c r="D18" s="71">
        <f>SUM(D11:D17)</f>
        <v>56440274.2</v>
      </c>
      <c r="E18" s="72">
        <f t="shared" si="4"/>
        <v>105.58165679150615</v>
      </c>
      <c r="F18" s="73">
        <f>SUM(F11:F17)</f>
        <v>57121359</v>
      </c>
      <c r="G18" s="73">
        <f>SUM(G11:G17)</f>
        <v>40357246.95</v>
      </c>
      <c r="H18" s="74">
        <f t="shared" si="0"/>
        <v>70.65176259199296</v>
      </c>
      <c r="I18" s="73">
        <f>SUM(I11:I17)</f>
        <v>11552004</v>
      </c>
      <c r="J18" s="73">
        <f>SUM(J11:J17)</f>
        <v>8542162.48</v>
      </c>
      <c r="K18" s="74">
        <f t="shared" si="1"/>
        <v>73.94528672254616</v>
      </c>
      <c r="L18" s="75">
        <f>SUM(L11:L17)</f>
        <v>592293</v>
      </c>
      <c r="M18" s="73">
        <f>SUM(M11:M17)</f>
        <v>468096.31</v>
      </c>
      <c r="N18" s="74">
        <f>M18/L18*100</f>
        <v>79.03120752735555</v>
      </c>
      <c r="O18" s="73">
        <f>SUM(O11:O17)</f>
        <v>17163799</v>
      </c>
      <c r="P18" s="73">
        <f>SUM(P11:P17)</f>
        <v>12841271.18</v>
      </c>
      <c r="Q18" s="74">
        <f>P18/O18*100</f>
        <v>74.81601934396924</v>
      </c>
      <c r="R18" s="76">
        <f>SUM(R11:R17)</f>
        <v>0</v>
      </c>
      <c r="S18" s="76">
        <f>SUM(S11:S17)</f>
        <v>0</v>
      </c>
      <c r="T18" s="74"/>
      <c r="U18" s="73">
        <f>SUM(U11:U17)</f>
        <v>20008878</v>
      </c>
      <c r="V18" s="73">
        <f>SUM(V11:V17)</f>
        <v>13687063.629999999</v>
      </c>
      <c r="W18" s="74">
        <f t="shared" si="3"/>
        <v>68.40495319127838</v>
      </c>
      <c r="X18" s="73">
        <f>SUM(X11:X17)</f>
        <v>4184380</v>
      </c>
      <c r="Y18" s="73">
        <f>SUM(Y11:Y17)</f>
        <v>3018235.87</v>
      </c>
      <c r="Z18" s="34">
        <f t="shared" si="5"/>
        <v>72.13101749841076</v>
      </c>
    </row>
    <row r="19" spans="1:26" ht="25.5">
      <c r="A19" s="10"/>
      <c r="B19" s="35" t="s">
        <v>24</v>
      </c>
      <c r="C19" s="21">
        <v>916836</v>
      </c>
      <c r="D19" s="21">
        <v>734538.4</v>
      </c>
      <c r="E19" s="77">
        <f t="shared" si="4"/>
        <v>80.11666208569473</v>
      </c>
      <c r="F19" s="51">
        <v>932003</v>
      </c>
      <c r="G19" s="51">
        <v>562266.89</v>
      </c>
      <c r="H19" s="38">
        <f aca="true" t="shared" si="6" ref="H19:H25">G19/F19*100</f>
        <v>60.3288712589981</v>
      </c>
      <c r="I19" s="78">
        <v>546653</v>
      </c>
      <c r="J19" s="78">
        <v>505146.57</v>
      </c>
      <c r="K19" s="38">
        <f t="shared" si="1"/>
        <v>92.4071705451173</v>
      </c>
      <c r="L19" s="79"/>
      <c r="M19" s="80"/>
      <c r="N19" s="81"/>
      <c r="O19" s="82"/>
      <c r="P19" s="82"/>
      <c r="Q19" s="38"/>
      <c r="R19" s="83"/>
      <c r="S19" s="83"/>
      <c r="T19" s="38"/>
      <c r="U19" s="40">
        <v>100</v>
      </c>
      <c r="V19" s="40">
        <v>0</v>
      </c>
      <c r="W19" s="38"/>
      <c r="X19" s="84"/>
      <c r="Y19" s="84"/>
      <c r="Z19" s="42"/>
    </row>
    <row r="20" spans="1:26" ht="25.5">
      <c r="A20" s="10"/>
      <c r="B20" s="43" t="s">
        <v>25</v>
      </c>
      <c r="C20" s="21">
        <v>3373090</v>
      </c>
      <c r="D20" s="21">
        <v>3473761.61</v>
      </c>
      <c r="E20" s="85">
        <f t="shared" si="4"/>
        <v>102.98455155361997</v>
      </c>
      <c r="F20" s="51">
        <v>4022742</v>
      </c>
      <c r="G20" s="51">
        <v>3216114.53</v>
      </c>
      <c r="H20" s="45">
        <f t="shared" si="6"/>
        <v>79.94831709316679</v>
      </c>
      <c r="I20" s="78">
        <v>838408</v>
      </c>
      <c r="J20" s="78">
        <v>685458.71</v>
      </c>
      <c r="K20" s="45">
        <f t="shared" si="1"/>
        <v>81.75717669678724</v>
      </c>
      <c r="L20" s="86"/>
      <c r="M20" s="53"/>
      <c r="N20" s="55"/>
      <c r="O20" s="47">
        <v>1824197</v>
      </c>
      <c r="P20" s="47">
        <v>1556289.11</v>
      </c>
      <c r="Q20" s="45">
        <f>P20/O20*100</f>
        <v>85.31365362403294</v>
      </c>
      <c r="R20" s="48"/>
      <c r="S20" s="48"/>
      <c r="T20" s="45"/>
      <c r="U20" s="47">
        <v>605499</v>
      </c>
      <c r="V20" s="47">
        <v>528469.12</v>
      </c>
      <c r="W20" s="45">
        <f aca="true" t="shared" si="7" ref="W20:W27">V20/U20*100</f>
        <v>87.27828121929186</v>
      </c>
      <c r="X20" s="47">
        <v>516254</v>
      </c>
      <c r="Y20" s="47">
        <v>414841.28</v>
      </c>
      <c r="Z20" s="49">
        <f aca="true" t="shared" si="8" ref="Z20:Z29">Y20/X20*100</f>
        <v>80.35604179338078</v>
      </c>
    </row>
    <row r="21" spans="1:26" ht="25.5">
      <c r="A21" s="10"/>
      <c r="B21" s="43" t="s">
        <v>26</v>
      </c>
      <c r="C21" s="21">
        <v>651963</v>
      </c>
      <c r="D21" s="21">
        <v>696218.22</v>
      </c>
      <c r="E21" s="85">
        <f t="shared" si="4"/>
        <v>106.78799563778925</v>
      </c>
      <c r="F21" s="51">
        <v>771526</v>
      </c>
      <c r="G21" s="51">
        <v>598154</v>
      </c>
      <c r="H21" s="45">
        <f t="shared" si="6"/>
        <v>77.52868989509103</v>
      </c>
      <c r="I21" s="78">
        <v>325038</v>
      </c>
      <c r="J21" s="78">
        <v>260590.39</v>
      </c>
      <c r="K21" s="45">
        <f t="shared" si="1"/>
        <v>80.17228447135413</v>
      </c>
      <c r="L21" s="86"/>
      <c r="M21" s="53"/>
      <c r="N21" s="55"/>
      <c r="O21" s="56"/>
      <c r="P21" s="56"/>
      <c r="Q21" s="45"/>
      <c r="R21" s="48"/>
      <c r="S21" s="48"/>
      <c r="T21" s="45"/>
      <c r="U21" s="47">
        <v>11780</v>
      </c>
      <c r="V21" s="47">
        <v>10540.92</v>
      </c>
      <c r="W21" s="45">
        <f t="shared" si="7"/>
        <v>89.48149405772496</v>
      </c>
      <c r="X21" s="47">
        <v>434708</v>
      </c>
      <c r="Y21" s="47">
        <v>327022.69</v>
      </c>
      <c r="Z21" s="49">
        <f t="shared" si="8"/>
        <v>75.2281278467385</v>
      </c>
    </row>
    <row r="22" spans="1:26" ht="25.5">
      <c r="A22" s="10"/>
      <c r="B22" s="43" t="s">
        <v>27</v>
      </c>
      <c r="C22" s="21">
        <v>1741204</v>
      </c>
      <c r="D22" s="21">
        <v>1790164.58</v>
      </c>
      <c r="E22" s="85">
        <f t="shared" si="4"/>
        <v>102.81188074458822</v>
      </c>
      <c r="F22" s="51">
        <v>1897896</v>
      </c>
      <c r="G22" s="51">
        <v>1160678.86</v>
      </c>
      <c r="H22" s="45">
        <f t="shared" si="6"/>
        <v>61.156083368108696</v>
      </c>
      <c r="I22" s="78">
        <v>716685</v>
      </c>
      <c r="J22" s="78">
        <v>498662.95</v>
      </c>
      <c r="K22" s="45">
        <f t="shared" si="1"/>
        <v>69.57909681380244</v>
      </c>
      <c r="L22" s="86"/>
      <c r="M22" s="53"/>
      <c r="N22" s="55"/>
      <c r="O22" s="47"/>
      <c r="P22" s="47"/>
      <c r="Q22" s="45"/>
      <c r="R22" s="48"/>
      <c r="S22" s="48"/>
      <c r="T22" s="45"/>
      <c r="U22" s="47">
        <v>717209</v>
      </c>
      <c r="V22" s="47">
        <v>436142.62</v>
      </c>
      <c r="W22" s="45">
        <f t="shared" si="7"/>
        <v>60.811091327632525</v>
      </c>
      <c r="X22" s="47">
        <v>381770</v>
      </c>
      <c r="Y22" s="47">
        <v>160231.51</v>
      </c>
      <c r="Z22" s="49">
        <f t="shared" si="8"/>
        <v>41.970691777771954</v>
      </c>
    </row>
    <row r="23" spans="1:26" ht="27.75" customHeight="1">
      <c r="A23" s="10"/>
      <c r="B23" s="43" t="s">
        <v>28</v>
      </c>
      <c r="C23" s="21">
        <v>1773109</v>
      </c>
      <c r="D23" s="21">
        <v>1979521.49</v>
      </c>
      <c r="E23" s="85">
        <f t="shared" si="4"/>
        <v>111.64127473268705</v>
      </c>
      <c r="F23" s="51">
        <v>2453006</v>
      </c>
      <c r="G23" s="51">
        <v>1902912.87</v>
      </c>
      <c r="H23" s="45">
        <f t="shared" si="6"/>
        <v>77.57473361255538</v>
      </c>
      <c r="I23" s="78">
        <v>1187913</v>
      </c>
      <c r="J23" s="78">
        <v>970317.23</v>
      </c>
      <c r="K23" s="45">
        <f t="shared" si="1"/>
        <v>81.68251631222152</v>
      </c>
      <c r="L23" s="86"/>
      <c r="M23" s="53"/>
      <c r="N23" s="55"/>
      <c r="O23" s="47"/>
      <c r="P23" s="47"/>
      <c r="Q23" s="45"/>
      <c r="R23" s="48"/>
      <c r="S23" s="48"/>
      <c r="T23" s="45"/>
      <c r="U23" s="47">
        <v>820940</v>
      </c>
      <c r="V23" s="47">
        <v>584790.93</v>
      </c>
      <c r="W23" s="45">
        <f t="shared" si="7"/>
        <v>71.2343082320267</v>
      </c>
      <c r="X23" s="47">
        <v>333853</v>
      </c>
      <c r="Y23" s="47">
        <v>273894.69</v>
      </c>
      <c r="Z23" s="49">
        <f t="shared" si="8"/>
        <v>82.0405058513777</v>
      </c>
    </row>
    <row r="24" spans="1:30" ht="25.5">
      <c r="A24" s="10"/>
      <c r="B24" s="43" t="s">
        <v>29</v>
      </c>
      <c r="C24" s="21">
        <v>1166813</v>
      </c>
      <c r="D24" s="21">
        <v>1035851.17</v>
      </c>
      <c r="E24" s="85">
        <f t="shared" si="4"/>
        <v>88.77610808244337</v>
      </c>
      <c r="F24" s="51">
        <v>1556022</v>
      </c>
      <c r="G24" s="51">
        <v>1030094.76</v>
      </c>
      <c r="H24" s="45">
        <f t="shared" si="6"/>
        <v>66.2005267277712</v>
      </c>
      <c r="I24" s="78">
        <v>702756</v>
      </c>
      <c r="J24" s="78">
        <v>531911.23</v>
      </c>
      <c r="K24" s="45">
        <f t="shared" si="1"/>
        <v>75.68931891011958</v>
      </c>
      <c r="L24" s="86"/>
      <c r="M24" s="53"/>
      <c r="N24" s="55"/>
      <c r="O24" s="56"/>
      <c r="P24" s="56"/>
      <c r="Q24" s="45"/>
      <c r="R24" s="48"/>
      <c r="S24" s="48"/>
      <c r="T24" s="45"/>
      <c r="U24" s="47">
        <v>261671</v>
      </c>
      <c r="V24" s="47">
        <v>216591.65</v>
      </c>
      <c r="W24" s="45">
        <f t="shared" si="7"/>
        <v>82.77250822597843</v>
      </c>
      <c r="X24" s="47">
        <v>357575</v>
      </c>
      <c r="Y24" s="47">
        <v>250897.72</v>
      </c>
      <c r="Z24" s="49">
        <f t="shared" si="8"/>
        <v>70.16646018317836</v>
      </c>
      <c r="AD24" s="87"/>
    </row>
    <row r="25" spans="1:26" ht="26.25" thickBot="1">
      <c r="A25" s="57"/>
      <c r="B25" s="58" t="s">
        <v>30</v>
      </c>
      <c r="C25" s="21">
        <v>10795421</v>
      </c>
      <c r="D25" s="21">
        <v>11297939.010000002</v>
      </c>
      <c r="E25" s="88">
        <f t="shared" si="4"/>
        <v>104.65491813612458</v>
      </c>
      <c r="F25" s="51">
        <v>16403698</v>
      </c>
      <c r="G25" s="51">
        <v>11522443.649999999</v>
      </c>
      <c r="H25" s="60">
        <f t="shared" si="6"/>
        <v>70.24296381218429</v>
      </c>
      <c r="I25" s="78">
        <v>2418500</v>
      </c>
      <c r="J25" s="78">
        <v>1739831.01</v>
      </c>
      <c r="K25" s="60">
        <f t="shared" si="1"/>
        <v>71.93843332644201</v>
      </c>
      <c r="L25" s="89"/>
      <c r="M25" s="63"/>
      <c r="N25" s="64"/>
      <c r="O25" s="65">
        <v>3514287</v>
      </c>
      <c r="P25" s="65">
        <v>2413190.48</v>
      </c>
      <c r="Q25" s="60">
        <f>P25/O25*100</f>
        <v>68.66799666618007</v>
      </c>
      <c r="R25" s="66"/>
      <c r="S25" s="66"/>
      <c r="T25" s="60"/>
      <c r="U25" s="65">
        <v>9646567</v>
      </c>
      <c r="V25" s="65">
        <v>6751024.74</v>
      </c>
      <c r="W25" s="60">
        <f t="shared" si="7"/>
        <v>69.98370238863214</v>
      </c>
      <c r="X25" s="65">
        <v>249711</v>
      </c>
      <c r="Y25" s="65">
        <v>150202.02</v>
      </c>
      <c r="Z25" s="67">
        <f t="shared" si="8"/>
        <v>60.150341795115146</v>
      </c>
    </row>
    <row r="26" spans="1:26" ht="37.5" customHeight="1" thickBot="1">
      <c r="A26" s="10"/>
      <c r="B26" s="69" t="s">
        <v>31</v>
      </c>
      <c r="C26" s="70">
        <f>SUM(C19:C25)</f>
        <v>20418436</v>
      </c>
      <c r="D26" s="70">
        <f>SUM(D19:D25)</f>
        <v>21007994.48</v>
      </c>
      <c r="E26" s="90">
        <f t="shared" si="4"/>
        <v>102.88738314726946</v>
      </c>
      <c r="F26" s="70">
        <f>SUM(F19:F25)</f>
        <v>28036893</v>
      </c>
      <c r="G26" s="73">
        <f>SUM(G19:G25)</f>
        <v>19992665.56</v>
      </c>
      <c r="H26" s="74">
        <f t="shared" si="0"/>
        <v>71.30842051578254</v>
      </c>
      <c r="I26" s="73">
        <f>SUM(I19:I25)</f>
        <v>6735953</v>
      </c>
      <c r="J26" s="73">
        <f>SUM(J19:J25)</f>
        <v>5191918.09</v>
      </c>
      <c r="K26" s="74">
        <f t="shared" si="1"/>
        <v>77.07770659919984</v>
      </c>
      <c r="L26" s="76">
        <f>SUM(L19:L25)</f>
        <v>0</v>
      </c>
      <c r="M26" s="76">
        <f>SUM(M19:M25)</f>
        <v>0</v>
      </c>
      <c r="N26" s="75">
        <f>SUM(N19:N25)</f>
        <v>0</v>
      </c>
      <c r="O26" s="73">
        <f>SUM(O19:O25)</f>
        <v>5338484</v>
      </c>
      <c r="P26" s="73">
        <f>SUM(P19:P25)</f>
        <v>3969479.59</v>
      </c>
      <c r="Q26" s="74">
        <f>P26/O26*100</f>
        <v>74.35593307013751</v>
      </c>
      <c r="R26" s="76"/>
      <c r="S26" s="76"/>
      <c r="T26" s="74"/>
      <c r="U26" s="73">
        <f>SUM(U19:U25)</f>
        <v>12063766</v>
      </c>
      <c r="V26" s="73">
        <f>SUM(V19:V25)</f>
        <v>8527559.98</v>
      </c>
      <c r="W26" s="74">
        <f t="shared" si="7"/>
        <v>70.68737888317794</v>
      </c>
      <c r="X26" s="73">
        <f>SUM(X19:X25)</f>
        <v>2273871</v>
      </c>
      <c r="Y26" s="73">
        <f>SUM(Y19:Y25)</f>
        <v>1577089.91</v>
      </c>
      <c r="Z26" s="34">
        <f t="shared" si="8"/>
        <v>69.35705279675057</v>
      </c>
    </row>
    <row r="27" spans="1:26" ht="22.5" customHeight="1" thickBot="1">
      <c r="A27" s="10"/>
      <c r="B27" s="91" t="s">
        <v>32</v>
      </c>
      <c r="C27" s="70">
        <f>C10+C18+C26</f>
        <v>104923450</v>
      </c>
      <c r="D27" s="70">
        <f>D10+D18+D26</f>
        <v>110190783.83</v>
      </c>
      <c r="E27" s="72">
        <f t="shared" si="4"/>
        <v>105.02016835130755</v>
      </c>
      <c r="F27" s="70">
        <f>F10+F18+F26</f>
        <v>119087748</v>
      </c>
      <c r="G27" s="73">
        <f>G10+G18+G26</f>
        <v>83781907.78</v>
      </c>
      <c r="H27" s="92">
        <f t="shared" si="0"/>
        <v>70.35308769127114</v>
      </c>
      <c r="I27" s="73">
        <f>I10+I18+I26</f>
        <v>23978483</v>
      </c>
      <c r="J27" s="73">
        <f>J10+J18+J26</f>
        <v>16877959.23</v>
      </c>
      <c r="K27" s="92">
        <f t="shared" si="1"/>
        <v>70.3879358423133</v>
      </c>
      <c r="L27" s="73">
        <f>L10+L18+L26</f>
        <v>592293</v>
      </c>
      <c r="M27" s="73">
        <f>M10+M18+M26</f>
        <v>468096.31</v>
      </c>
      <c r="N27" s="93">
        <f>N10+N18+N26</f>
        <v>79.03120752735555</v>
      </c>
      <c r="O27" s="73">
        <f>O10+O18+O26</f>
        <v>35180810</v>
      </c>
      <c r="P27" s="73">
        <f>P10+P18+P26</f>
        <v>25883065.749999996</v>
      </c>
      <c r="Q27" s="92">
        <f>P27/O27*100</f>
        <v>73.57154582285057</v>
      </c>
      <c r="R27" s="73"/>
      <c r="S27" s="73"/>
      <c r="T27" s="94"/>
      <c r="U27" s="73">
        <f>U10+U18+U26</f>
        <v>45928387</v>
      </c>
      <c r="V27" s="73">
        <f>V10+V18+V26</f>
        <v>32531111.150000002</v>
      </c>
      <c r="W27" s="92">
        <f t="shared" si="7"/>
        <v>70.83007541719243</v>
      </c>
      <c r="X27" s="73">
        <f>X10+X18+X26</f>
        <v>6458251</v>
      </c>
      <c r="Y27" s="73">
        <f>Y10+Y18+Y26</f>
        <v>4595325.78</v>
      </c>
      <c r="Z27" s="95">
        <f t="shared" si="8"/>
        <v>71.15433853530934</v>
      </c>
    </row>
    <row r="28" spans="1:26" ht="28.5" customHeight="1" thickBot="1">
      <c r="A28" s="96"/>
      <c r="B28" s="97" t="s">
        <v>33</v>
      </c>
      <c r="C28" s="98">
        <v>415292865</v>
      </c>
      <c r="D28" s="98">
        <v>415813041.23</v>
      </c>
      <c r="E28" s="99">
        <f t="shared" si="4"/>
        <v>100.12525527738119</v>
      </c>
      <c r="F28" s="100">
        <v>462336310</v>
      </c>
      <c r="G28" s="101">
        <v>375239052.0999999</v>
      </c>
      <c r="H28" s="92">
        <f t="shared" si="0"/>
        <v>81.16149304820985</v>
      </c>
      <c r="I28" s="102">
        <v>2562660</v>
      </c>
      <c r="J28" s="102">
        <v>1925645.95</v>
      </c>
      <c r="K28" s="92">
        <f t="shared" si="1"/>
        <v>75.14246720204787</v>
      </c>
      <c r="L28" s="103"/>
      <c r="M28" s="104"/>
      <c r="N28" s="105"/>
      <c r="O28" s="103">
        <v>131666027</v>
      </c>
      <c r="P28" s="104">
        <v>94870596.00999999</v>
      </c>
      <c r="Q28" s="92">
        <f>P28/O28*100</f>
        <v>72.0539672773752</v>
      </c>
      <c r="R28" s="103">
        <v>65757259</v>
      </c>
      <c r="S28" s="104">
        <v>53302721.900000006</v>
      </c>
      <c r="T28" s="92">
        <f>S28/R28*100</f>
        <v>81.05982930340816</v>
      </c>
      <c r="U28" s="103"/>
      <c r="V28" s="104"/>
      <c r="W28" s="92"/>
      <c r="X28" s="103">
        <v>12527784</v>
      </c>
      <c r="Y28" s="104">
        <v>9716188.360000001</v>
      </c>
      <c r="Z28" s="95">
        <f t="shared" si="8"/>
        <v>77.55711912018918</v>
      </c>
    </row>
    <row r="29" spans="1:26" ht="24.75" customHeight="1" thickBot="1">
      <c r="A29" s="57"/>
      <c r="B29" s="106" t="s">
        <v>34</v>
      </c>
      <c r="C29" s="107">
        <f>C27+C28</f>
        <v>520216315</v>
      </c>
      <c r="D29" s="108">
        <f>D27+D28</f>
        <v>526003825.06</v>
      </c>
      <c r="E29" s="72">
        <f t="shared" si="4"/>
        <v>101.11251990626246</v>
      </c>
      <c r="F29" s="107">
        <f>F27+F28</f>
        <v>581424058</v>
      </c>
      <c r="G29" s="108">
        <f>G27+G28</f>
        <v>459020959.8799999</v>
      </c>
      <c r="H29" s="74">
        <f t="shared" si="0"/>
        <v>78.94770668055155</v>
      </c>
      <c r="I29" s="107">
        <f>I27+I28</f>
        <v>26541143</v>
      </c>
      <c r="J29" s="107">
        <f>J27+J28</f>
        <v>18803605.18</v>
      </c>
      <c r="K29" s="74">
        <f t="shared" si="1"/>
        <v>70.84700602381744</v>
      </c>
      <c r="L29" s="108">
        <f>L27+L28</f>
        <v>592293</v>
      </c>
      <c r="M29" s="108">
        <f>M27+M28</f>
        <v>468096.31</v>
      </c>
      <c r="N29" s="26">
        <f>N27+N28</f>
        <v>79.03120752735555</v>
      </c>
      <c r="O29" s="108">
        <f>O27+O28</f>
        <v>166846837</v>
      </c>
      <c r="P29" s="108">
        <f>P27+P28</f>
        <v>120753661.75999999</v>
      </c>
      <c r="Q29" s="74">
        <f>P29/O29*100</f>
        <v>72.3739592138627</v>
      </c>
      <c r="R29" s="108">
        <f>R27+R28</f>
        <v>65757259</v>
      </c>
      <c r="S29" s="108">
        <f>S27+S28</f>
        <v>53302721.900000006</v>
      </c>
      <c r="T29" s="74">
        <f>S29/R29*100</f>
        <v>81.05982930340816</v>
      </c>
      <c r="U29" s="108">
        <f>U27+U28</f>
        <v>45928387</v>
      </c>
      <c r="V29" s="108">
        <f>V27+V28</f>
        <v>32531111.150000002</v>
      </c>
      <c r="W29" s="74">
        <f>V29/U29*100</f>
        <v>70.83007541719243</v>
      </c>
      <c r="X29" s="108">
        <f>X27+X28</f>
        <v>18986035</v>
      </c>
      <c r="Y29" s="108">
        <f>Y27+Y28</f>
        <v>14311514.14</v>
      </c>
      <c r="Z29" s="34">
        <f t="shared" si="8"/>
        <v>75.37916231588112</v>
      </c>
    </row>
    <row r="30" spans="3:25" ht="12.75">
      <c r="C30" s="4"/>
      <c r="D30" s="4"/>
      <c r="I30" s="109"/>
      <c r="J30" s="110"/>
      <c r="K30" s="109"/>
      <c r="L30" s="109"/>
      <c r="M30" s="109"/>
      <c r="N30" s="109"/>
      <c r="O30" s="109"/>
      <c r="P30" s="110"/>
      <c r="Q30" s="109"/>
      <c r="R30" s="109"/>
      <c r="S30" s="110"/>
      <c r="T30" s="109"/>
      <c r="U30" s="109"/>
      <c r="V30" s="109"/>
      <c r="W30" s="109"/>
      <c r="X30" s="109"/>
      <c r="Y30" s="110"/>
    </row>
    <row r="31" spans="6:8" ht="12.75">
      <c r="F31" s="1"/>
      <c r="G31" s="111"/>
      <c r="H31" s="1"/>
    </row>
    <row r="32" spans="6:8" ht="12.75">
      <c r="F32" s="1"/>
      <c r="G32" s="1"/>
      <c r="H32" s="1"/>
    </row>
    <row r="36" spans="6:7" ht="12.75">
      <c r="F36" s="110"/>
      <c r="G36" s="110"/>
    </row>
    <row r="37" ht="12.75">
      <c r="F37" s="110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Public</cp:lastModifiedBy>
  <cp:lastPrinted>2017-09-04T08:36:55Z</cp:lastPrinted>
  <dcterms:created xsi:type="dcterms:W3CDTF">2017-09-04T08:36:26Z</dcterms:created>
  <dcterms:modified xsi:type="dcterms:W3CDTF">2017-09-06T12:56:24Z</dcterms:modified>
  <cp:category/>
  <cp:version/>
  <cp:contentType/>
  <cp:contentStatus/>
</cp:coreProperties>
</file>