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<sst xmlns="http://schemas.openxmlformats.org/spreadsheetml/2006/main" count="55" uniqueCount="35">
  <si>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</si>
  <si>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</si>
  <si>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</si>
  <si>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</si>
  <si>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</si>
  <si>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</si>
  <si>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</si>
  <si>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</si>
  <si>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</si>
  <si>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затерджено з урахуванням змін
січень-квтінь</t>
  </si>
  <si>
    <t>касові січень-квітень</t>
  </si>
  <si>
    <t>виконання по доходах за січень-квітень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</si>
  <si>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</si>
  <si>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</si>
  <si>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</si>
  <si>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</si>
  <si>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</si>
  <si>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</si>
  <si>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</si>
  <si>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</si>
  <si>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</si>
  <si>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</si>
  <si>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</si>
  <si>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</si>
  <si>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</si>
  <si>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</si>
  <si>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</si>
  <si>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</si>
  <si>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</si>
  <si>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</si>
  <si>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</si>
  <si>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</si>
  <si>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</si>
  <si>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</si>
  <si>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Інформація про надходження та використання коштів місцевих бюджетів Дергачівського району (станом на 30.04.2015 р.)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</si>
</sst>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</numFmts>
  <fonts count="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8" fillId="0" borderId="10" xfId="334" applyNumberFormat="1" applyFont="1" applyFill="1" applyBorder="1" applyAlignment="1">
      <alignment vertical="center" wrapText="1"/>
      <protection/>
    </xf>
    <xf numFmtId="174" fontId="8" fillId="0" borderId="10" xfId="335" applyNumberFormat="1" applyFont="1" applyBorder="1" applyAlignment="1">
      <alignment vertical="center" wrapText="1"/>
      <protection/>
    </xf>
    <xf numFmtId="174" fontId="5" fillId="0" borderId="0" xfId="338" applyNumberFormat="1" applyFont="1" applyFill="1" applyBorder="1" applyAlignment="1">
      <alignment vertical="center" wrapText="1"/>
      <protection/>
    </xf>
    <xf numFmtId="174" fontId="5" fillId="0" borderId="11" xfId="337" applyNumberFormat="1" applyFont="1" applyBorder="1" applyAlignment="1">
      <alignment vertical="center" wrapText="1"/>
      <protection/>
    </xf>
    <xf numFmtId="174" fontId="5" fillId="0" borderId="11" xfId="336" applyNumberFormat="1" applyFont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 wrapText="1"/>
    </xf>
    <xf numFmtId="1" fontId="5" fillId="0" borderId="11" xfId="334" applyNumberFormat="1" applyFont="1" applyFill="1" applyBorder="1" applyAlignment="1">
      <alignment vertical="center" wrapText="1"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336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5" fillId="0" borderId="0" xfId="339" applyFont="1" applyFill="1" applyBorder="1" applyAlignment="1">
      <alignment horizontal="center" vertical="center"/>
      <protection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74" fontId="5" fillId="0" borderId="16" xfId="337" applyNumberFormat="1" applyFont="1" applyFill="1" applyBorder="1" applyAlignment="1">
      <alignment vertical="center" wrapText="1"/>
      <protection/>
    </xf>
    <xf numFmtId="1" fontId="5" fillId="0" borderId="16" xfId="334" applyNumberFormat="1" applyFont="1" applyFill="1" applyBorder="1" applyAlignment="1">
      <alignment vertical="center" wrapText="1"/>
      <protection/>
    </xf>
    <xf numFmtId="174" fontId="0" fillId="0" borderId="16" xfId="0" applyNumberFormat="1" applyFont="1" applyFill="1" applyBorder="1" applyAlignment="1">
      <alignment vertical="center" wrapText="1"/>
    </xf>
    <xf numFmtId="174" fontId="5" fillId="0" borderId="12" xfId="336" applyNumberFormat="1" applyFont="1" applyBorder="1" applyAlignment="1">
      <alignment vertical="center" wrapText="1"/>
      <protection/>
    </xf>
    <xf numFmtId="1" fontId="5" fillId="0" borderId="12" xfId="334" applyNumberFormat="1" applyFont="1" applyFill="1" applyBorder="1" applyAlignment="1">
      <alignment vertical="center" wrapText="1"/>
      <protection/>
    </xf>
    <xf numFmtId="174" fontId="5" fillId="0" borderId="16" xfId="336" applyNumberFormat="1" applyFont="1" applyBorder="1" applyAlignment="1">
      <alignment vertical="center" wrapText="1"/>
      <protection/>
    </xf>
    <xf numFmtId="174" fontId="5" fillId="0" borderId="12" xfId="337" applyNumberFormat="1" applyFont="1" applyBorder="1" applyAlignment="1">
      <alignment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1" fontId="8" fillId="0" borderId="18" xfId="334" applyNumberFormat="1" applyFont="1" applyFill="1" applyBorder="1" applyAlignment="1">
      <alignment vertical="center" wrapText="1"/>
      <protection/>
    </xf>
    <xf numFmtId="174" fontId="5" fillId="0" borderId="19" xfId="337" applyNumberFormat="1" applyFont="1" applyBorder="1" applyAlignment="1">
      <alignment vertical="center" wrapText="1"/>
      <protection/>
    </xf>
    <xf numFmtId="174" fontId="5" fillId="0" borderId="20" xfId="337" applyNumberFormat="1" applyFont="1" applyBorder="1" applyAlignment="1">
      <alignment vertical="center" wrapText="1"/>
      <protection/>
    </xf>
    <xf numFmtId="174" fontId="5" fillId="0" borderId="21" xfId="337" applyNumberFormat="1" applyFont="1" applyFill="1" applyBorder="1" applyAlignment="1">
      <alignment vertical="center" wrapText="1"/>
      <protection/>
    </xf>
    <xf numFmtId="174" fontId="5" fillId="0" borderId="19" xfId="336" applyNumberFormat="1" applyFont="1" applyBorder="1" applyAlignment="1">
      <alignment vertical="center" wrapText="1"/>
      <protection/>
    </xf>
    <xf numFmtId="174" fontId="5" fillId="0" borderId="20" xfId="336" applyNumberFormat="1" applyFont="1" applyBorder="1" applyAlignment="1">
      <alignment vertical="center" wrapText="1"/>
      <protection/>
    </xf>
    <xf numFmtId="174" fontId="5" fillId="0" borderId="21" xfId="336" applyNumberFormat="1" applyFont="1" applyBorder="1" applyAlignment="1">
      <alignment vertical="center" wrapText="1"/>
      <protection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18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2" fontId="2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1" fontId="2" fillId="0" borderId="4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" fillId="0" borderId="0" xfId="33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72" fontId="2" fillId="0" borderId="45" xfId="0" applyNumberFormat="1" applyFont="1" applyFill="1" applyBorder="1" applyAlignment="1">
      <alignment vertical="center"/>
    </xf>
    <xf numFmtId="172" fontId="2" fillId="0" borderId="46" xfId="0" applyNumberFormat="1" applyFont="1" applyFill="1" applyBorder="1" applyAlignment="1">
      <alignment vertical="center"/>
    </xf>
    <xf numFmtId="172" fontId="2" fillId="0" borderId="47" xfId="0" applyNumberFormat="1" applyFont="1" applyFill="1" applyBorder="1" applyAlignment="1">
      <alignment vertical="center"/>
    </xf>
    <xf numFmtId="172" fontId="2" fillId="0" borderId="48" xfId="0" applyNumberFormat="1" applyFont="1" applyFill="1" applyBorder="1" applyAlignment="1">
      <alignment vertical="center"/>
    </xf>
    <xf numFmtId="172" fontId="2" fillId="0" borderId="49" xfId="0" applyNumberFormat="1" applyFont="1" applyFill="1" applyBorder="1" applyAlignment="1">
      <alignment vertical="center"/>
    </xf>
    <xf numFmtId="172" fontId="2" fillId="0" borderId="50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" fontId="2" fillId="0" borderId="51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173" fontId="0" fillId="0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доходи" xfId="333"/>
    <cellStyle name="Обычный_жовтень касові" xfId="334"/>
    <cellStyle name="Обычный_Книга1" xfId="335"/>
    <cellStyle name="Обычный_КФК" xfId="336"/>
    <cellStyle name="Обычный_КФК 30 11" xfId="337"/>
    <cellStyle name="Обычный_Лист1" xfId="338"/>
    <cellStyle name="Обычный_серпень профінансовано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4"/>
  <sheetViews>
    <sheetView tabSelected="1" workbookViewId="0" topLeftCell="A1">
      <pane xSplit="2" ySplit="9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3" sqref="Q33"/>
    </sheetView>
  </sheetViews>
  <sheetFormatPr defaultColWidth="9.140625" defaultRowHeight="12.75"/>
  <cols>
    <col min="1" max="1" width="10.140625" style="55" hidden="1" customWidth="1"/>
    <col min="2" max="2" width="23.421875" style="54" customWidth="1"/>
    <col min="3" max="4" width="18.140625" style="54" customWidth="1"/>
    <col min="5" max="5" width="12.8515625" style="54" customWidth="1"/>
    <col min="6" max="6" width="14.57421875" style="54" customWidth="1"/>
    <col min="7" max="7" width="14.00390625" style="54" customWidth="1"/>
    <col min="8" max="8" width="6.140625" style="54" customWidth="1"/>
    <col min="9" max="9" width="12.421875" style="54" customWidth="1"/>
    <col min="10" max="10" width="14.00390625" style="54" customWidth="1"/>
    <col min="11" max="11" width="6.140625" style="54" customWidth="1"/>
    <col min="12" max="12" width="13.57421875" style="54" customWidth="1"/>
    <col min="13" max="13" width="10.7109375" style="54" customWidth="1"/>
    <col min="14" max="14" width="6.140625" style="54" customWidth="1"/>
    <col min="15" max="15" width="13.57421875" style="54" customWidth="1"/>
    <col min="16" max="16" width="14.421875" style="54" customWidth="1"/>
    <col min="17" max="17" width="6.7109375" style="54" customWidth="1"/>
    <col min="18" max="18" width="12.140625" style="54" customWidth="1"/>
    <col min="19" max="19" width="11.7109375" style="54" customWidth="1"/>
    <col min="20" max="20" width="7.140625" style="54" customWidth="1"/>
    <col min="21" max="21" width="13.28125" style="54" customWidth="1"/>
    <col min="22" max="22" width="12.7109375" style="54" customWidth="1"/>
    <col min="23" max="23" width="7.7109375" style="54" customWidth="1"/>
    <col min="24" max="24" width="12.57421875" style="54" customWidth="1"/>
    <col min="25" max="25" width="11.8515625" style="54" customWidth="1"/>
    <col min="26" max="26" width="6.57421875" style="54" customWidth="1"/>
    <col min="27" max="29" width="9.140625" style="54" customWidth="1"/>
    <col min="30" max="30" width="11.8515625" style="54" customWidth="1"/>
    <col min="31" max="16384" width="9.140625" style="54" customWidth="1"/>
  </cols>
  <sheetData>
    <row r="1" spans="2:4" ht="12.75">
      <c r="B1" s="56"/>
      <c r="C1" s="56"/>
      <c r="D1" s="56"/>
    </row>
    <row r="2" spans="2:4" ht="12.75">
      <c r="B2" s="57">
        <v>42129</v>
      </c>
      <c r="C2" s="57"/>
      <c r="D2" s="57"/>
    </row>
    <row r="5" spans="2:26" ht="18">
      <c r="B5" s="131" t="s">
        <v>34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ht="13.5" thickBot="1"/>
    <row r="7" spans="1:26" s="60" customFormat="1" ht="13.5" customHeight="1" thickBot="1">
      <c r="A7" s="58"/>
      <c r="B7" s="59"/>
      <c r="C7" s="143" t="s">
        <v>12</v>
      </c>
      <c r="D7" s="144"/>
      <c r="E7" s="145"/>
      <c r="F7" s="137" t="s">
        <v>31</v>
      </c>
      <c r="G7" s="138"/>
      <c r="H7" s="139"/>
      <c r="I7" s="127" t="s">
        <v>8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9"/>
    </row>
    <row r="8" spans="1:26" s="60" customFormat="1" ht="27.75" customHeight="1" thickBot="1">
      <c r="A8" s="61"/>
      <c r="B8" s="125" t="s">
        <v>7</v>
      </c>
      <c r="C8" s="126"/>
      <c r="D8" s="146"/>
      <c r="E8" s="147"/>
      <c r="F8" s="140"/>
      <c r="G8" s="141"/>
      <c r="H8" s="142"/>
      <c r="I8" s="127" t="s">
        <v>4</v>
      </c>
      <c r="J8" s="128"/>
      <c r="K8" s="129"/>
      <c r="L8" s="127" t="s">
        <v>32</v>
      </c>
      <c r="M8" s="128"/>
      <c r="N8" s="129"/>
      <c r="O8" s="133" t="s">
        <v>0</v>
      </c>
      <c r="P8" s="134"/>
      <c r="Q8" s="134"/>
      <c r="R8" s="134" t="s">
        <v>1</v>
      </c>
      <c r="S8" s="134"/>
      <c r="T8" s="134"/>
      <c r="U8" s="136" t="s">
        <v>33</v>
      </c>
      <c r="V8" s="134"/>
      <c r="W8" s="134"/>
      <c r="X8" s="134" t="s">
        <v>2</v>
      </c>
      <c r="Y8" s="134"/>
      <c r="Z8" s="135"/>
    </row>
    <row r="9" spans="1:26" s="60" customFormat="1" ht="87.75" customHeight="1" thickBot="1">
      <c r="A9" s="61"/>
      <c r="B9" s="126"/>
      <c r="C9" s="42" t="s">
        <v>9</v>
      </c>
      <c r="D9" s="26" t="s">
        <v>11</v>
      </c>
      <c r="E9" s="25" t="s">
        <v>3</v>
      </c>
      <c r="F9" s="34" t="s">
        <v>9</v>
      </c>
      <c r="G9" s="25" t="s">
        <v>10</v>
      </c>
      <c r="H9" s="25" t="s">
        <v>3</v>
      </c>
      <c r="I9" s="24" t="s">
        <v>9</v>
      </c>
      <c r="J9" s="24" t="s">
        <v>10</v>
      </c>
      <c r="K9" s="24" t="s">
        <v>3</v>
      </c>
      <c r="L9" s="24" t="s">
        <v>9</v>
      </c>
      <c r="M9" s="24" t="s">
        <v>10</v>
      </c>
      <c r="N9" s="24" t="s">
        <v>3</v>
      </c>
      <c r="O9" s="24" t="s">
        <v>9</v>
      </c>
      <c r="P9" s="24" t="s">
        <v>10</v>
      </c>
      <c r="Q9" s="24" t="s">
        <v>3</v>
      </c>
      <c r="R9" s="24" t="s">
        <v>9</v>
      </c>
      <c r="S9" s="24" t="s">
        <v>10</v>
      </c>
      <c r="T9" s="24" t="s">
        <v>3</v>
      </c>
      <c r="U9" s="24" t="s">
        <v>9</v>
      </c>
      <c r="V9" s="24" t="s">
        <v>10</v>
      </c>
      <c r="W9" s="24" t="s">
        <v>3</v>
      </c>
      <c r="X9" s="24" t="s">
        <v>9</v>
      </c>
      <c r="Y9" s="24" t="s">
        <v>10</v>
      </c>
      <c r="Z9" s="43" t="s">
        <v>3</v>
      </c>
    </row>
    <row r="10" spans="1:26" ht="42.75" customHeight="1" thickBot="1">
      <c r="A10" s="62"/>
      <c r="B10" s="63" t="s">
        <v>13</v>
      </c>
      <c r="C10" s="64">
        <v>5739709</v>
      </c>
      <c r="D10" s="45">
        <v>8166777.09</v>
      </c>
      <c r="E10" s="65">
        <f>D10/C10*100</f>
        <v>142.28555994737712</v>
      </c>
      <c r="F10" s="35">
        <v>6523741</v>
      </c>
      <c r="G10" s="7">
        <v>5755277.11</v>
      </c>
      <c r="H10" s="2">
        <f>G10/F10*100</f>
        <v>88.22050277593793</v>
      </c>
      <c r="I10" s="8">
        <v>928430</v>
      </c>
      <c r="J10" s="8">
        <v>837029.01</v>
      </c>
      <c r="K10" s="2">
        <f>J10/I10*100</f>
        <v>90.15531704059542</v>
      </c>
      <c r="L10" s="3"/>
      <c r="M10" s="1"/>
      <c r="N10" s="4"/>
      <c r="O10" s="7">
        <v>3076109</v>
      </c>
      <c r="P10" s="7">
        <v>3006265.86</v>
      </c>
      <c r="Q10" s="2">
        <f aca="true" t="shared" si="0" ref="Q10:Q15">P10/O10*100</f>
        <v>97.72949723173008</v>
      </c>
      <c r="R10" s="18"/>
      <c r="S10" s="18"/>
      <c r="T10" s="2"/>
      <c r="U10" s="7">
        <v>2324202</v>
      </c>
      <c r="V10" s="7">
        <v>1849257.32</v>
      </c>
      <c r="W10" s="2">
        <f>V10/U10*100</f>
        <v>79.56525809718777</v>
      </c>
      <c r="X10" s="7"/>
      <c r="Y10" s="7"/>
      <c r="Z10" s="47"/>
    </row>
    <row r="11" spans="1:26" ht="39.75" customHeight="1">
      <c r="A11" s="66"/>
      <c r="B11" s="67" t="s">
        <v>14</v>
      </c>
      <c r="C11" s="68">
        <v>972169</v>
      </c>
      <c r="D11" s="113">
        <v>1362854.72</v>
      </c>
      <c r="E11" s="120">
        <f aca="true" t="shared" si="1" ref="E11:E29">D11/C11*100</f>
        <v>140.187016866409</v>
      </c>
      <c r="F11" s="36">
        <v>982419</v>
      </c>
      <c r="G11" s="33">
        <v>895557.23</v>
      </c>
      <c r="H11" s="69">
        <f aca="true" t="shared" si="2" ref="H11:H28">G11/F11*100</f>
        <v>91.15837845155681</v>
      </c>
      <c r="I11" s="31">
        <v>284365</v>
      </c>
      <c r="J11" s="31">
        <v>280815.39</v>
      </c>
      <c r="K11" s="69">
        <f aca="true" t="shared" si="3" ref="K11:K17">J11/I11*100</f>
        <v>98.75174159970462</v>
      </c>
      <c r="L11" s="31"/>
      <c r="M11" s="31"/>
      <c r="N11" s="69"/>
      <c r="O11" s="31">
        <v>422359</v>
      </c>
      <c r="P11" s="31">
        <v>398882.1</v>
      </c>
      <c r="Q11" s="69">
        <f t="shared" si="0"/>
        <v>94.44148224614605</v>
      </c>
      <c r="R11" s="70"/>
      <c r="S11" s="70"/>
      <c r="T11" s="69"/>
      <c r="U11" s="31">
        <v>108766</v>
      </c>
      <c r="V11" s="31">
        <v>49398.36</v>
      </c>
      <c r="W11" s="69">
        <f aca="true" t="shared" si="4" ref="W11:W17">V11/U11*100</f>
        <v>45.41709725465679</v>
      </c>
      <c r="X11" s="31">
        <v>166929</v>
      </c>
      <c r="Y11" s="31">
        <v>166461.38</v>
      </c>
      <c r="Z11" s="71">
        <f aca="true" t="shared" si="5" ref="Z11:Z17">Y11/X11*100</f>
        <v>99.71986892631</v>
      </c>
    </row>
    <row r="12" spans="1:26" ht="25.5">
      <c r="A12" s="66"/>
      <c r="B12" s="72" t="s">
        <v>17</v>
      </c>
      <c r="C12" s="73">
        <v>799290</v>
      </c>
      <c r="D12" s="111">
        <v>1052842.45</v>
      </c>
      <c r="E12" s="118">
        <f t="shared" si="1"/>
        <v>131.7222097111186</v>
      </c>
      <c r="F12" s="37">
        <v>925635</v>
      </c>
      <c r="G12" s="10">
        <v>886685.76</v>
      </c>
      <c r="H12" s="75">
        <f t="shared" si="2"/>
        <v>95.79215997666466</v>
      </c>
      <c r="I12" s="13">
        <v>355231</v>
      </c>
      <c r="J12" s="13">
        <v>334708.47</v>
      </c>
      <c r="K12" s="75">
        <f t="shared" si="3"/>
        <v>94.22276490508992</v>
      </c>
      <c r="L12" s="14"/>
      <c r="M12" s="14"/>
      <c r="N12" s="75"/>
      <c r="O12" s="13">
        <v>357488</v>
      </c>
      <c r="P12" s="13">
        <v>350225.08</v>
      </c>
      <c r="Q12" s="75">
        <f t="shared" si="0"/>
        <v>97.96834579062794</v>
      </c>
      <c r="R12" s="17"/>
      <c r="S12" s="17"/>
      <c r="T12" s="75"/>
      <c r="U12" s="13">
        <v>49158</v>
      </c>
      <c r="V12" s="13">
        <v>42809.17</v>
      </c>
      <c r="W12" s="75">
        <f t="shared" si="4"/>
        <v>87.08484885471337</v>
      </c>
      <c r="X12" s="13">
        <v>161858</v>
      </c>
      <c r="Y12" s="13">
        <v>157343.04</v>
      </c>
      <c r="Z12" s="76">
        <f t="shared" si="5"/>
        <v>97.2105425743553</v>
      </c>
    </row>
    <row r="13" spans="1:26" ht="25.5">
      <c r="A13" s="66"/>
      <c r="B13" s="72" t="s">
        <v>18</v>
      </c>
      <c r="C13" s="73">
        <v>2937987</v>
      </c>
      <c r="D13" s="111">
        <v>3395808.87</v>
      </c>
      <c r="E13" s="118">
        <f t="shared" si="1"/>
        <v>115.58284192544079</v>
      </c>
      <c r="F13" s="37">
        <v>3277288</v>
      </c>
      <c r="G13" s="10">
        <v>3065815.1</v>
      </c>
      <c r="H13" s="75">
        <f t="shared" si="2"/>
        <v>93.5473202233066</v>
      </c>
      <c r="I13" s="13">
        <v>863055</v>
      </c>
      <c r="J13" s="13">
        <v>739141.99</v>
      </c>
      <c r="K13" s="75">
        <f t="shared" si="3"/>
        <v>85.64251293370643</v>
      </c>
      <c r="L13" s="15"/>
      <c r="M13" s="15"/>
      <c r="N13" s="75"/>
      <c r="O13" s="13">
        <v>704724</v>
      </c>
      <c r="P13" s="13">
        <v>701554.75</v>
      </c>
      <c r="Q13" s="75">
        <f t="shared" si="0"/>
        <v>99.55028493424376</v>
      </c>
      <c r="R13" s="17"/>
      <c r="S13" s="17"/>
      <c r="T13" s="75"/>
      <c r="U13" s="13">
        <v>1261031</v>
      </c>
      <c r="V13" s="13">
        <v>1210924.99</v>
      </c>
      <c r="W13" s="75">
        <f t="shared" si="4"/>
        <v>96.02658380325305</v>
      </c>
      <c r="X13" s="13">
        <v>382475</v>
      </c>
      <c r="Y13" s="13">
        <v>351290.37</v>
      </c>
      <c r="Z13" s="76">
        <f t="shared" si="5"/>
        <v>91.84662265507549</v>
      </c>
    </row>
    <row r="14" spans="1:26" ht="25.5">
      <c r="A14" s="66"/>
      <c r="B14" s="72" t="s">
        <v>15</v>
      </c>
      <c r="C14" s="73">
        <v>1870092</v>
      </c>
      <c r="D14" s="111">
        <v>2137547.63</v>
      </c>
      <c r="E14" s="118">
        <f t="shared" si="1"/>
        <v>114.3017364921084</v>
      </c>
      <c r="F14" s="37">
        <v>2058883</v>
      </c>
      <c r="G14" s="10">
        <v>1833593.65</v>
      </c>
      <c r="H14" s="75">
        <f t="shared" si="2"/>
        <v>89.05769050499713</v>
      </c>
      <c r="I14" s="13">
        <v>389418</v>
      </c>
      <c r="J14" s="13">
        <v>356652.67</v>
      </c>
      <c r="K14" s="75">
        <f t="shared" si="3"/>
        <v>91.58607717157399</v>
      </c>
      <c r="L14" s="13">
        <v>180816</v>
      </c>
      <c r="M14" s="13">
        <v>139736.94</v>
      </c>
      <c r="N14" s="75">
        <f>M14/L14*100</f>
        <v>77.28129147863021</v>
      </c>
      <c r="O14" s="13">
        <v>1036436</v>
      </c>
      <c r="P14" s="13">
        <v>952114.89</v>
      </c>
      <c r="Q14" s="75">
        <f t="shared" si="0"/>
        <v>91.86432061410449</v>
      </c>
      <c r="R14" s="17"/>
      <c r="S14" s="17"/>
      <c r="T14" s="75"/>
      <c r="U14" s="13">
        <v>166843</v>
      </c>
      <c r="V14" s="13">
        <v>157445.24</v>
      </c>
      <c r="W14" s="75">
        <f t="shared" si="4"/>
        <v>94.36730339301019</v>
      </c>
      <c r="X14" s="13">
        <v>282370</v>
      </c>
      <c r="Y14" s="13">
        <v>227143.91</v>
      </c>
      <c r="Z14" s="76">
        <f t="shared" si="5"/>
        <v>80.44194142437227</v>
      </c>
    </row>
    <row r="15" spans="1:26" ht="25.5">
      <c r="A15" s="66"/>
      <c r="B15" s="72" t="s">
        <v>29</v>
      </c>
      <c r="C15" s="73">
        <v>329795</v>
      </c>
      <c r="D15" s="111">
        <v>314838.5</v>
      </c>
      <c r="E15" s="118">
        <f t="shared" si="1"/>
        <v>95.46491001986082</v>
      </c>
      <c r="F15" s="37">
        <v>352367</v>
      </c>
      <c r="G15" s="10">
        <v>300554.76</v>
      </c>
      <c r="H15" s="75">
        <f t="shared" si="2"/>
        <v>85.29594428536157</v>
      </c>
      <c r="I15" s="13">
        <v>130822</v>
      </c>
      <c r="J15" s="13">
        <v>121110.57</v>
      </c>
      <c r="K15" s="75">
        <f t="shared" si="3"/>
        <v>92.57660790998456</v>
      </c>
      <c r="L15" s="77"/>
      <c r="M15" s="78"/>
      <c r="N15" s="79"/>
      <c r="O15" s="13">
        <v>150709</v>
      </c>
      <c r="P15" s="13">
        <v>133639.5</v>
      </c>
      <c r="Q15" s="75">
        <f t="shared" si="0"/>
        <v>88.67386818305476</v>
      </c>
      <c r="R15" s="17"/>
      <c r="S15" s="17"/>
      <c r="T15" s="75"/>
      <c r="U15" s="13">
        <v>5570</v>
      </c>
      <c r="V15" s="13">
        <v>0</v>
      </c>
      <c r="W15" s="75">
        <f t="shared" si="4"/>
        <v>0</v>
      </c>
      <c r="X15" s="13">
        <v>65266</v>
      </c>
      <c r="Y15" s="13">
        <v>45804.69</v>
      </c>
      <c r="Z15" s="76">
        <f t="shared" si="5"/>
        <v>70.18154935188306</v>
      </c>
    </row>
    <row r="16" spans="1:26" ht="25.5">
      <c r="A16" s="66"/>
      <c r="B16" s="72" t="s">
        <v>30</v>
      </c>
      <c r="C16" s="73">
        <v>388139</v>
      </c>
      <c r="D16" s="111">
        <v>452652.44</v>
      </c>
      <c r="E16" s="118">
        <f t="shared" si="1"/>
        <v>116.6212207482371</v>
      </c>
      <c r="F16" s="37">
        <v>445041</v>
      </c>
      <c r="G16" s="10">
        <v>407734.23</v>
      </c>
      <c r="H16" s="75">
        <f t="shared" si="2"/>
        <v>91.6172285250123</v>
      </c>
      <c r="I16" s="13">
        <v>294055</v>
      </c>
      <c r="J16" s="13">
        <v>286627.78</v>
      </c>
      <c r="K16" s="75">
        <f t="shared" si="3"/>
        <v>97.4742072061349</v>
      </c>
      <c r="L16" s="77"/>
      <c r="M16" s="78"/>
      <c r="N16" s="80"/>
      <c r="O16" s="16"/>
      <c r="P16" s="16"/>
      <c r="Q16" s="75"/>
      <c r="R16" s="17"/>
      <c r="S16" s="17"/>
      <c r="T16" s="75"/>
      <c r="U16" s="13">
        <v>74492</v>
      </c>
      <c r="V16" s="13">
        <v>53457.46</v>
      </c>
      <c r="W16" s="75">
        <f t="shared" si="4"/>
        <v>71.76268592600547</v>
      </c>
      <c r="X16" s="13">
        <v>60494</v>
      </c>
      <c r="Y16" s="13">
        <v>52148.99</v>
      </c>
      <c r="Z16" s="76">
        <f t="shared" si="5"/>
        <v>86.20522696465764</v>
      </c>
    </row>
    <row r="17" spans="1:26" ht="26.25" thickBot="1">
      <c r="A17" s="81"/>
      <c r="B17" s="82" t="s">
        <v>16</v>
      </c>
      <c r="C17" s="83">
        <v>3694585</v>
      </c>
      <c r="D17" s="112">
        <v>5026771.33</v>
      </c>
      <c r="E17" s="119">
        <f t="shared" si="1"/>
        <v>136.0578070338076</v>
      </c>
      <c r="F17" s="38">
        <v>3716585</v>
      </c>
      <c r="G17" s="27">
        <v>2731813.76</v>
      </c>
      <c r="H17" s="84">
        <f t="shared" si="2"/>
        <v>73.50333061130043</v>
      </c>
      <c r="I17" s="28">
        <v>695442</v>
      </c>
      <c r="J17" s="28">
        <v>599637.14</v>
      </c>
      <c r="K17" s="84">
        <f t="shared" si="3"/>
        <v>86.22388926754496</v>
      </c>
      <c r="L17" s="85"/>
      <c r="M17" s="86"/>
      <c r="N17" s="87"/>
      <c r="O17" s="28">
        <v>1646501</v>
      </c>
      <c r="P17" s="28">
        <v>1531242.43</v>
      </c>
      <c r="Q17" s="84">
        <f>P17/O17*100</f>
        <v>92.99978742800641</v>
      </c>
      <c r="R17" s="29"/>
      <c r="S17" s="29"/>
      <c r="T17" s="84"/>
      <c r="U17" s="28">
        <v>917699</v>
      </c>
      <c r="V17" s="28">
        <v>163664.53</v>
      </c>
      <c r="W17" s="84">
        <f t="shared" si="4"/>
        <v>17.834227780568572</v>
      </c>
      <c r="X17" s="28">
        <v>413259</v>
      </c>
      <c r="Y17" s="28">
        <v>400185.66</v>
      </c>
      <c r="Z17" s="74">
        <f t="shared" si="5"/>
        <v>96.83652624625235</v>
      </c>
    </row>
    <row r="18" spans="1:26" ht="26.25" thickBot="1">
      <c r="A18" s="88"/>
      <c r="B18" s="89" t="s">
        <v>25</v>
      </c>
      <c r="C18" s="90">
        <f>SUM(C11:C17)</f>
        <v>10992057</v>
      </c>
      <c r="D18" s="91">
        <f>SUM(D11:D17)</f>
        <v>13743315.94</v>
      </c>
      <c r="E18" s="115">
        <f t="shared" si="1"/>
        <v>125.02951849685641</v>
      </c>
      <c r="F18" s="92">
        <f>SUM(F11:F17)</f>
        <v>11758218</v>
      </c>
      <c r="G18" s="91">
        <f>SUM(G11:G17)</f>
        <v>10121754.49</v>
      </c>
      <c r="H18" s="52">
        <f t="shared" si="2"/>
        <v>86.0823850178658</v>
      </c>
      <c r="I18" s="91">
        <f>SUM(I11:I17)</f>
        <v>3012388</v>
      </c>
      <c r="J18" s="91">
        <f>SUM(J11:J17)</f>
        <v>2718694.0100000002</v>
      </c>
      <c r="K18" s="52">
        <f aca="true" t="shared" si="6" ref="K18:K28">J18/I18*100</f>
        <v>90.25045943616826</v>
      </c>
      <c r="L18" s="93">
        <f>SUM(L11:L17)</f>
        <v>180816</v>
      </c>
      <c r="M18" s="91">
        <f>SUM(M11:M17)</f>
        <v>139736.94</v>
      </c>
      <c r="N18" s="52">
        <f>M18/L18*100</f>
        <v>77.28129147863021</v>
      </c>
      <c r="O18" s="91">
        <f>SUM(O11:O17)</f>
        <v>4318217</v>
      </c>
      <c r="P18" s="91">
        <f>SUM(P11:P17)</f>
        <v>4067658.75</v>
      </c>
      <c r="Q18" s="52">
        <f>P18/O18*100</f>
        <v>94.19764569497087</v>
      </c>
      <c r="R18" s="94">
        <f>SUM(R11:R17)</f>
        <v>0</v>
      </c>
      <c r="S18" s="94">
        <f>SUM(S11:S17)</f>
        <v>0</v>
      </c>
      <c r="T18" s="52"/>
      <c r="U18" s="91">
        <f>SUM(U11:U17)</f>
        <v>2583559</v>
      </c>
      <c r="V18" s="91">
        <f>SUM(V11:V17)</f>
        <v>1677699.75</v>
      </c>
      <c r="W18" s="52">
        <f>V18/U18*100</f>
        <v>64.93754352039183</v>
      </c>
      <c r="X18" s="91">
        <f>SUM(X11:X17)</f>
        <v>1532651</v>
      </c>
      <c r="Y18" s="91">
        <f>SUM(Y11:Y17)</f>
        <v>1400378.04</v>
      </c>
      <c r="Z18" s="47">
        <f>Y18/X18*100</f>
        <v>91.36966210833386</v>
      </c>
    </row>
    <row r="19" spans="1:26" ht="25.5">
      <c r="A19" s="66"/>
      <c r="B19" s="67" t="s">
        <v>19</v>
      </c>
      <c r="C19" s="68">
        <v>125300</v>
      </c>
      <c r="D19" s="113">
        <v>111259.05</v>
      </c>
      <c r="E19" s="117">
        <f t="shared" si="1"/>
        <v>88.7941340782123</v>
      </c>
      <c r="F19" s="39">
        <v>147747</v>
      </c>
      <c r="G19" s="30">
        <v>134392.96</v>
      </c>
      <c r="H19" s="69">
        <f>G19/F19*100</f>
        <v>90.9615491346694</v>
      </c>
      <c r="I19" s="19">
        <v>147647</v>
      </c>
      <c r="J19" s="19">
        <v>134392.96</v>
      </c>
      <c r="K19" s="69">
        <f t="shared" si="6"/>
        <v>91.02315658293091</v>
      </c>
      <c r="L19" s="95"/>
      <c r="M19" s="96"/>
      <c r="N19" s="97"/>
      <c r="O19" s="98"/>
      <c r="P19" s="98"/>
      <c r="Q19" s="69"/>
      <c r="R19" s="19"/>
      <c r="S19" s="19"/>
      <c r="T19" s="69"/>
      <c r="U19" s="31">
        <v>100</v>
      </c>
      <c r="V19" s="31">
        <v>0</v>
      </c>
      <c r="W19" s="69"/>
      <c r="X19" s="20"/>
      <c r="Y19" s="20"/>
      <c r="Z19" s="71"/>
    </row>
    <row r="20" spans="1:26" ht="25.5">
      <c r="A20" s="66"/>
      <c r="B20" s="72" t="s">
        <v>28</v>
      </c>
      <c r="C20" s="73">
        <v>482182</v>
      </c>
      <c r="D20" s="111">
        <v>590346.64</v>
      </c>
      <c r="E20" s="118">
        <f t="shared" si="1"/>
        <v>122.43232638298403</v>
      </c>
      <c r="F20" s="40">
        <v>556373</v>
      </c>
      <c r="G20" s="11">
        <v>511191.49</v>
      </c>
      <c r="H20" s="75">
        <f t="shared" si="2"/>
        <v>91.87927703177544</v>
      </c>
      <c r="I20" s="17">
        <v>149050</v>
      </c>
      <c r="J20" s="17">
        <v>138545.93</v>
      </c>
      <c r="K20" s="75">
        <f t="shared" si="6"/>
        <v>92.95265347198927</v>
      </c>
      <c r="L20" s="99"/>
      <c r="M20" s="78"/>
      <c r="N20" s="80"/>
      <c r="O20" s="13">
        <v>235030</v>
      </c>
      <c r="P20" s="13">
        <v>228796.41</v>
      </c>
      <c r="Q20" s="75">
        <f>P20/O20*100</f>
        <v>97.34774709611538</v>
      </c>
      <c r="R20" s="17"/>
      <c r="S20" s="17"/>
      <c r="T20" s="75"/>
      <c r="U20" s="13">
        <v>12300</v>
      </c>
      <c r="V20" s="13">
        <v>7133.73</v>
      </c>
      <c r="W20" s="75">
        <f aca="true" t="shared" si="7" ref="W20:W27">V20/U20*100</f>
        <v>57.997804878048775</v>
      </c>
      <c r="X20" s="13">
        <v>159993</v>
      </c>
      <c r="Y20" s="13">
        <v>136715.42</v>
      </c>
      <c r="Z20" s="76">
        <f aca="true" t="shared" si="8" ref="Z20:Z28">Y20/X20*100</f>
        <v>85.45087597582395</v>
      </c>
    </row>
    <row r="21" spans="1:26" ht="25.5">
      <c r="A21" s="66"/>
      <c r="B21" s="72" t="s">
        <v>20</v>
      </c>
      <c r="C21" s="73">
        <v>171988</v>
      </c>
      <c r="D21" s="111">
        <v>183361.67</v>
      </c>
      <c r="E21" s="118">
        <f t="shared" si="1"/>
        <v>106.61306021350327</v>
      </c>
      <c r="F21" s="40">
        <v>279898</v>
      </c>
      <c r="G21" s="11">
        <v>235280.67</v>
      </c>
      <c r="H21" s="75">
        <f t="shared" si="2"/>
        <v>84.05943236464712</v>
      </c>
      <c r="I21" s="17">
        <v>149650</v>
      </c>
      <c r="J21" s="17">
        <v>122792.04</v>
      </c>
      <c r="K21" s="75">
        <f t="shared" si="6"/>
        <v>82.05281657200133</v>
      </c>
      <c r="L21" s="99"/>
      <c r="M21" s="78"/>
      <c r="N21" s="80"/>
      <c r="O21" s="16"/>
      <c r="P21" s="16"/>
      <c r="Q21" s="75"/>
      <c r="R21" s="17"/>
      <c r="S21" s="17"/>
      <c r="T21" s="75"/>
      <c r="U21" s="13">
        <v>12260</v>
      </c>
      <c r="V21" s="13">
        <v>2260</v>
      </c>
      <c r="W21" s="75">
        <f t="shared" si="7"/>
        <v>18.43393148450245</v>
      </c>
      <c r="X21" s="13">
        <v>117988</v>
      </c>
      <c r="Y21" s="13">
        <v>110228.63</v>
      </c>
      <c r="Z21" s="76">
        <f t="shared" si="8"/>
        <v>93.42359392480591</v>
      </c>
    </row>
    <row r="22" spans="1:26" ht="25.5">
      <c r="A22" s="66"/>
      <c r="B22" s="72" t="s">
        <v>21</v>
      </c>
      <c r="C22" s="73">
        <v>278203</v>
      </c>
      <c r="D22" s="111">
        <v>362053.2</v>
      </c>
      <c r="E22" s="118">
        <f t="shared" si="1"/>
        <v>130.13993378935527</v>
      </c>
      <c r="F22" s="40">
        <v>404889</v>
      </c>
      <c r="G22" s="11">
        <v>337498.37</v>
      </c>
      <c r="H22" s="75">
        <f t="shared" si="2"/>
        <v>83.35577652146637</v>
      </c>
      <c r="I22" s="17">
        <v>191376</v>
      </c>
      <c r="J22" s="17">
        <v>182911.28</v>
      </c>
      <c r="K22" s="75">
        <f t="shared" si="6"/>
        <v>95.57691664576541</v>
      </c>
      <c r="L22" s="99"/>
      <c r="M22" s="78"/>
      <c r="N22" s="80"/>
      <c r="O22" s="13"/>
      <c r="P22" s="13"/>
      <c r="Q22" s="75"/>
      <c r="R22" s="17"/>
      <c r="S22" s="17"/>
      <c r="T22" s="75"/>
      <c r="U22" s="13">
        <v>153786</v>
      </c>
      <c r="V22" s="13">
        <v>106794.81</v>
      </c>
      <c r="W22" s="75">
        <f t="shared" si="7"/>
        <v>69.44377901759587</v>
      </c>
      <c r="X22" s="13">
        <v>59727</v>
      </c>
      <c r="Y22" s="13">
        <v>47792.28</v>
      </c>
      <c r="Z22" s="76">
        <f t="shared" si="8"/>
        <v>80.01788136018885</v>
      </c>
    </row>
    <row r="23" spans="1:26" ht="27.75" customHeight="1">
      <c r="A23" s="66"/>
      <c r="B23" s="72" t="s">
        <v>22</v>
      </c>
      <c r="C23" s="73">
        <v>259431</v>
      </c>
      <c r="D23" s="111">
        <v>333946.01</v>
      </c>
      <c r="E23" s="118">
        <f t="shared" si="1"/>
        <v>128.72247726755865</v>
      </c>
      <c r="F23" s="40">
        <v>427828</v>
      </c>
      <c r="G23" s="11">
        <v>383585.48</v>
      </c>
      <c r="H23" s="75">
        <f t="shared" si="2"/>
        <v>89.65880681021345</v>
      </c>
      <c r="I23" s="17">
        <v>247362</v>
      </c>
      <c r="J23" s="17">
        <v>230095.52</v>
      </c>
      <c r="K23" s="75">
        <f t="shared" si="6"/>
        <v>93.0197524276162</v>
      </c>
      <c r="L23" s="99"/>
      <c r="M23" s="78"/>
      <c r="N23" s="80"/>
      <c r="O23" s="13"/>
      <c r="P23" s="13"/>
      <c r="Q23" s="75"/>
      <c r="R23" s="17"/>
      <c r="S23" s="17"/>
      <c r="T23" s="75"/>
      <c r="U23" s="13">
        <v>91841</v>
      </c>
      <c r="V23" s="13">
        <v>73439.01</v>
      </c>
      <c r="W23" s="75">
        <f t="shared" si="7"/>
        <v>79.96320815322132</v>
      </c>
      <c r="X23" s="13">
        <v>80825</v>
      </c>
      <c r="Y23" s="13">
        <v>72250.95</v>
      </c>
      <c r="Z23" s="76">
        <f t="shared" si="8"/>
        <v>89.39183420971234</v>
      </c>
    </row>
    <row r="24" spans="1:30" ht="25.5">
      <c r="A24" s="66"/>
      <c r="B24" s="72" t="s">
        <v>27</v>
      </c>
      <c r="C24" s="73">
        <v>122072</v>
      </c>
      <c r="D24" s="111">
        <v>313665.14</v>
      </c>
      <c r="E24" s="118">
        <f t="shared" si="1"/>
        <v>256.95093059833545</v>
      </c>
      <c r="F24" s="40">
        <v>248291</v>
      </c>
      <c r="G24" s="11">
        <v>174122.2</v>
      </c>
      <c r="H24" s="75">
        <f t="shared" si="2"/>
        <v>70.12827690089452</v>
      </c>
      <c r="I24" s="17">
        <v>148239</v>
      </c>
      <c r="J24" s="17">
        <v>98493.88</v>
      </c>
      <c r="K24" s="75">
        <f t="shared" si="6"/>
        <v>66.44262306140759</v>
      </c>
      <c r="L24" s="99"/>
      <c r="M24" s="78"/>
      <c r="N24" s="80"/>
      <c r="O24" s="16"/>
      <c r="P24" s="16"/>
      <c r="Q24" s="75"/>
      <c r="R24" s="17"/>
      <c r="S24" s="17"/>
      <c r="T24" s="75"/>
      <c r="U24" s="13">
        <v>18080</v>
      </c>
      <c r="V24" s="13">
        <v>8600</v>
      </c>
      <c r="W24" s="75">
        <f t="shared" si="7"/>
        <v>47.56637168141593</v>
      </c>
      <c r="X24" s="13">
        <v>81972</v>
      </c>
      <c r="Y24" s="13">
        <v>67028.32</v>
      </c>
      <c r="Z24" s="76">
        <f t="shared" si="8"/>
        <v>81.76977504513737</v>
      </c>
      <c r="AD24" s="5"/>
    </row>
    <row r="25" spans="1:26" ht="26.25" thickBot="1">
      <c r="A25" s="81"/>
      <c r="B25" s="82" t="s">
        <v>23</v>
      </c>
      <c r="C25" s="83">
        <v>1663814</v>
      </c>
      <c r="D25" s="112">
        <v>2686845.17</v>
      </c>
      <c r="E25" s="119">
        <f t="shared" si="1"/>
        <v>161.48711154011207</v>
      </c>
      <c r="F25" s="41">
        <v>1886064</v>
      </c>
      <c r="G25" s="32">
        <v>1249552.8</v>
      </c>
      <c r="H25" s="84">
        <f t="shared" si="2"/>
        <v>66.25187692464307</v>
      </c>
      <c r="I25" s="29">
        <v>524952</v>
      </c>
      <c r="J25" s="29">
        <v>333255.65</v>
      </c>
      <c r="K25" s="84">
        <f t="shared" si="6"/>
        <v>63.48307083314284</v>
      </c>
      <c r="L25" s="100"/>
      <c r="M25" s="86"/>
      <c r="N25" s="87"/>
      <c r="O25" s="28">
        <v>838819</v>
      </c>
      <c r="P25" s="28">
        <v>613533.83</v>
      </c>
      <c r="Q25" s="84">
        <f>P25/O25*100</f>
        <v>73.14257664645173</v>
      </c>
      <c r="R25" s="29"/>
      <c r="S25" s="29"/>
      <c r="T25" s="84"/>
      <c r="U25" s="28">
        <v>449733</v>
      </c>
      <c r="V25" s="28">
        <v>263549.11</v>
      </c>
      <c r="W25" s="84">
        <f t="shared" si="7"/>
        <v>58.60123895733691</v>
      </c>
      <c r="X25" s="28">
        <v>52560</v>
      </c>
      <c r="Y25" s="28">
        <v>39214.21</v>
      </c>
      <c r="Z25" s="74">
        <f t="shared" si="8"/>
        <v>74.60846651445966</v>
      </c>
    </row>
    <row r="26" spans="1:26" ht="37.5" customHeight="1" thickBot="1">
      <c r="A26" s="66"/>
      <c r="B26" s="89" t="s">
        <v>26</v>
      </c>
      <c r="C26" s="90">
        <f>SUM(C19:C25)</f>
        <v>3102990</v>
      </c>
      <c r="D26" s="91">
        <f>SUM(D19:D25)</f>
        <v>4581476.88</v>
      </c>
      <c r="E26" s="116">
        <f>D26/C26*100</f>
        <v>147.64716869857781</v>
      </c>
      <c r="F26" s="92">
        <f>SUM(F19:F25)</f>
        <v>3951090</v>
      </c>
      <c r="G26" s="91">
        <f>SUM(G19:G25)</f>
        <v>3025623.9699999997</v>
      </c>
      <c r="H26" s="52">
        <f t="shared" si="2"/>
        <v>76.57694383068974</v>
      </c>
      <c r="I26" s="91">
        <f>SUM(I19:I25)</f>
        <v>1558276</v>
      </c>
      <c r="J26" s="91">
        <f>SUM(J19:J25)</f>
        <v>1240487.26</v>
      </c>
      <c r="K26" s="52">
        <f t="shared" si="6"/>
        <v>79.60638936876394</v>
      </c>
      <c r="L26" s="94">
        <f>SUM(L19:L25)</f>
        <v>0</v>
      </c>
      <c r="M26" s="94">
        <f>SUM(M19:M25)</f>
        <v>0</v>
      </c>
      <c r="N26" s="93">
        <f>SUM(N19:N25)</f>
        <v>0</v>
      </c>
      <c r="O26" s="91">
        <f>SUM(O19:O25)</f>
        <v>1073849</v>
      </c>
      <c r="P26" s="91">
        <f>SUM(P19:P25)</f>
        <v>842330.24</v>
      </c>
      <c r="Q26" s="52">
        <f>P26/O26*100</f>
        <v>78.44028722846508</v>
      </c>
      <c r="R26" s="94"/>
      <c r="S26" s="94"/>
      <c r="T26" s="52"/>
      <c r="U26" s="91">
        <f>SUM(U19:U25)</f>
        <v>738100</v>
      </c>
      <c r="V26" s="91">
        <f>SUM(V19:V25)</f>
        <v>461776.66</v>
      </c>
      <c r="W26" s="52">
        <f t="shared" si="7"/>
        <v>62.56288578783362</v>
      </c>
      <c r="X26" s="91">
        <f>SUM(X19:X25)</f>
        <v>553065</v>
      </c>
      <c r="Y26" s="91">
        <f>SUM(Y19:Y25)</f>
        <v>473229.81000000006</v>
      </c>
      <c r="Z26" s="47">
        <f t="shared" si="8"/>
        <v>85.5649534864799</v>
      </c>
    </row>
    <row r="27" spans="1:26" ht="22.5" customHeight="1" thickBot="1">
      <c r="A27" s="66"/>
      <c r="B27" s="66" t="s">
        <v>5</v>
      </c>
      <c r="C27" s="90">
        <f>C10+C18+C26</f>
        <v>19834756</v>
      </c>
      <c r="D27" s="91">
        <f aca="true" t="shared" si="9" ref="D27:J27">D10+D18+D26</f>
        <v>26491569.91</v>
      </c>
      <c r="E27" s="65">
        <f t="shared" si="1"/>
        <v>133.5613602204131</v>
      </c>
      <c r="F27" s="92">
        <f t="shared" si="9"/>
        <v>22233049</v>
      </c>
      <c r="G27" s="91">
        <f t="shared" si="9"/>
        <v>18902655.57</v>
      </c>
      <c r="H27" s="49">
        <f t="shared" si="2"/>
        <v>85.02052763883172</v>
      </c>
      <c r="I27" s="91">
        <f t="shared" si="9"/>
        <v>5499094</v>
      </c>
      <c r="J27" s="91">
        <f t="shared" si="9"/>
        <v>4796210.28</v>
      </c>
      <c r="K27" s="49">
        <f t="shared" si="6"/>
        <v>87.21819048737846</v>
      </c>
      <c r="L27" s="91">
        <f>L10+L18+L26</f>
        <v>180816</v>
      </c>
      <c r="M27" s="91">
        <f>M10+M18+M26</f>
        <v>139736.94</v>
      </c>
      <c r="N27" s="102">
        <f>N10+N18+N26</f>
        <v>77.28129147863021</v>
      </c>
      <c r="O27" s="91">
        <f>O10+O18+O26</f>
        <v>8468175</v>
      </c>
      <c r="P27" s="91">
        <f>P10+P18+P26</f>
        <v>7916254.85</v>
      </c>
      <c r="Q27" s="49">
        <f>P27/O27*100</f>
        <v>93.48241917532407</v>
      </c>
      <c r="R27" s="91"/>
      <c r="S27" s="91"/>
      <c r="T27" s="51"/>
      <c r="U27" s="91">
        <f>U10+U18+U26</f>
        <v>5645861</v>
      </c>
      <c r="V27" s="91">
        <f>V10+V18+V26</f>
        <v>3988733.7300000004</v>
      </c>
      <c r="W27" s="49">
        <f t="shared" si="7"/>
        <v>70.64881211209416</v>
      </c>
      <c r="X27" s="91">
        <f>X10+X18+X26</f>
        <v>2085716</v>
      </c>
      <c r="Y27" s="91">
        <f>Y10+Y18+Y26</f>
        <v>1873607.85</v>
      </c>
      <c r="Z27" s="53">
        <f t="shared" si="8"/>
        <v>89.83043952292643</v>
      </c>
    </row>
    <row r="28" spans="1:26" ht="28.5" customHeight="1" thickBot="1">
      <c r="A28" s="45"/>
      <c r="B28" s="45" t="s">
        <v>24</v>
      </c>
      <c r="C28" s="114">
        <v>96687700</v>
      </c>
      <c r="D28" s="46">
        <v>97708739.64</v>
      </c>
      <c r="E28" s="65">
        <f t="shared" si="1"/>
        <v>101.05601812846929</v>
      </c>
      <c r="F28" s="48">
        <v>97254414</v>
      </c>
      <c r="G28" s="44">
        <v>92126114.11999999</v>
      </c>
      <c r="H28" s="52">
        <f t="shared" si="2"/>
        <v>94.72692326334925</v>
      </c>
      <c r="I28" s="44">
        <v>595820</v>
      </c>
      <c r="J28" s="7">
        <v>515205.96</v>
      </c>
      <c r="K28" s="52">
        <f t="shared" si="6"/>
        <v>86.47006814138498</v>
      </c>
      <c r="L28" s="44"/>
      <c r="M28" s="7"/>
      <c r="N28" s="50"/>
      <c r="O28" s="44">
        <v>26215567</v>
      </c>
      <c r="P28" s="7">
        <v>25266282.009999994</v>
      </c>
      <c r="Q28" s="52">
        <f>P28/O28*100</f>
        <v>96.37892634555641</v>
      </c>
      <c r="R28" s="44">
        <v>19250163</v>
      </c>
      <c r="S28" s="7">
        <v>16955816.2</v>
      </c>
      <c r="T28" s="52">
        <f>S28/R28*100</f>
        <v>88.08141624567023</v>
      </c>
      <c r="U28" s="44"/>
      <c r="V28" s="7"/>
      <c r="W28" s="52"/>
      <c r="X28" s="44">
        <v>3591444</v>
      </c>
      <c r="Y28" s="7">
        <v>2835980.07</v>
      </c>
      <c r="Z28" s="47">
        <f t="shared" si="8"/>
        <v>78.96489740616866</v>
      </c>
    </row>
    <row r="29" spans="1:26" ht="24.75" customHeight="1" thickBot="1">
      <c r="A29" s="81"/>
      <c r="B29" s="121" t="s">
        <v>6</v>
      </c>
      <c r="C29" s="103">
        <f>C27+C28</f>
        <v>116522456</v>
      </c>
      <c r="D29" s="104">
        <f aca="true" t="shared" si="10" ref="D29:J29">D27+D28</f>
        <v>124200309.55</v>
      </c>
      <c r="E29" s="116">
        <f t="shared" si="1"/>
        <v>106.58916213540847</v>
      </c>
      <c r="F29" s="122">
        <f t="shared" si="10"/>
        <v>119487463</v>
      </c>
      <c r="G29" s="104">
        <f t="shared" si="10"/>
        <v>111028769.69</v>
      </c>
      <c r="H29" s="123">
        <f>G29/F29*100</f>
        <v>92.92085286805361</v>
      </c>
      <c r="I29" s="104">
        <f t="shared" si="10"/>
        <v>6094914</v>
      </c>
      <c r="J29" s="104">
        <f t="shared" si="10"/>
        <v>5311416.24</v>
      </c>
      <c r="K29" s="123">
        <f>J29/I29*100</f>
        <v>87.14505635354331</v>
      </c>
      <c r="L29" s="104">
        <f>L27+L28</f>
        <v>180816</v>
      </c>
      <c r="M29" s="104">
        <f>M27+M28</f>
        <v>139736.94</v>
      </c>
      <c r="N29" s="124">
        <f>N27+N28</f>
        <v>77.28129147863021</v>
      </c>
      <c r="O29" s="104">
        <f>O27+O28</f>
        <v>34683742</v>
      </c>
      <c r="P29" s="104">
        <f>P27+P28</f>
        <v>33182536.859999992</v>
      </c>
      <c r="Q29" s="123">
        <f>P29/O29*100</f>
        <v>95.67173247915404</v>
      </c>
      <c r="R29" s="104">
        <f>R27+R28</f>
        <v>19250163</v>
      </c>
      <c r="S29" s="104">
        <f>S27+S28</f>
        <v>16955816.2</v>
      </c>
      <c r="T29" s="123">
        <f>S29/R29*100</f>
        <v>88.08141624567023</v>
      </c>
      <c r="U29" s="104">
        <f>U27+U28</f>
        <v>5645861</v>
      </c>
      <c r="V29" s="104">
        <f>V27+V28</f>
        <v>3988733.7300000004</v>
      </c>
      <c r="W29" s="123">
        <f>V29/U29*100</f>
        <v>70.64881211209416</v>
      </c>
      <c r="X29" s="104">
        <f>X27+X28</f>
        <v>5677160</v>
      </c>
      <c r="Y29" s="104">
        <f>Y27+Y28</f>
        <v>4709587.92</v>
      </c>
      <c r="Z29" s="101">
        <f>Y29/X29*100</f>
        <v>82.95675866102064</v>
      </c>
    </row>
    <row r="30" spans="2:25" ht="24.75" customHeight="1">
      <c r="B30" s="55"/>
      <c r="C30" s="55"/>
      <c r="D30" s="55"/>
      <c r="E30" s="22"/>
      <c r="F30" s="130"/>
      <c r="G30" s="130"/>
      <c r="H30" s="55"/>
      <c r="I30" s="105"/>
      <c r="J30" s="105"/>
      <c r="K30" s="55"/>
      <c r="L30" s="105"/>
      <c r="M30" s="105"/>
      <c r="N30" s="55"/>
      <c r="O30" s="105"/>
      <c r="P30" s="105"/>
      <c r="Q30" s="55"/>
      <c r="R30" s="105"/>
      <c r="S30" s="105"/>
      <c r="T30" s="55"/>
      <c r="U30" s="105"/>
      <c r="V30" s="105"/>
      <c r="W30" s="55"/>
      <c r="X30" s="105"/>
      <c r="Y30" s="105"/>
    </row>
    <row r="31" spans="2:9" ht="12.75">
      <c r="B31" s="55"/>
      <c r="C31" s="55"/>
      <c r="D31" s="55"/>
      <c r="E31" s="55"/>
      <c r="F31" s="107"/>
      <c r="G31" s="107"/>
      <c r="H31" s="107"/>
      <c r="I31" s="55"/>
    </row>
    <row r="32" spans="2:9" ht="12.75">
      <c r="B32" s="108"/>
      <c r="C32" s="108"/>
      <c r="D32" s="108"/>
      <c r="E32" s="55"/>
      <c r="F32" s="21"/>
      <c r="G32" s="22"/>
      <c r="H32" s="23"/>
      <c r="I32" s="55"/>
    </row>
    <row r="33" spans="2:9" ht="12.75">
      <c r="B33" s="108"/>
      <c r="C33" s="108"/>
      <c r="D33" s="108"/>
      <c r="E33" s="55"/>
      <c r="F33" s="6"/>
      <c r="G33" s="6"/>
      <c r="H33" s="23"/>
      <c r="I33" s="55"/>
    </row>
    <row r="34" spans="2:9" ht="12.75">
      <c r="B34" s="108"/>
      <c r="C34" s="108"/>
      <c r="D34" s="108"/>
      <c r="E34" s="55"/>
      <c r="F34" s="107"/>
      <c r="G34" s="107"/>
      <c r="H34" s="107"/>
      <c r="I34" s="55"/>
    </row>
    <row r="35" spans="2:9" ht="12.75">
      <c r="B35" s="108"/>
      <c r="C35" s="108"/>
      <c r="D35" s="108"/>
      <c r="E35" s="55"/>
      <c r="F35" s="12"/>
      <c r="G35" s="12"/>
      <c r="H35" s="55"/>
      <c r="I35" s="55"/>
    </row>
    <row r="36" spans="2:9" ht="12.75">
      <c r="B36" s="108"/>
      <c r="C36" s="108"/>
      <c r="D36" s="108"/>
      <c r="E36" s="55"/>
      <c r="F36" s="9"/>
      <c r="G36" s="9"/>
      <c r="H36" s="55"/>
      <c r="I36" s="55"/>
    </row>
    <row r="37" spans="2:9" ht="12.75">
      <c r="B37" s="108"/>
      <c r="C37" s="108"/>
      <c r="D37" s="108"/>
      <c r="E37" s="55"/>
      <c r="F37" s="55"/>
      <c r="G37" s="109"/>
      <c r="H37" s="55"/>
      <c r="I37" s="55"/>
    </row>
    <row r="38" spans="2:8" ht="12.75">
      <c r="B38" s="110"/>
      <c r="C38" s="110"/>
      <c r="D38" s="110"/>
      <c r="F38" s="55"/>
      <c r="G38" s="55"/>
      <c r="H38" s="55"/>
    </row>
    <row r="39" spans="6:8" ht="12.75">
      <c r="F39" s="55"/>
      <c r="G39" s="109"/>
      <c r="H39" s="55"/>
    </row>
    <row r="40" spans="6:8" ht="12.75">
      <c r="F40" s="55"/>
      <c r="G40" s="55"/>
      <c r="H40" s="55"/>
    </row>
    <row r="44" spans="6:7" ht="12.75">
      <c r="F44" s="106"/>
      <c r="G44" s="106"/>
    </row>
  </sheetData>
  <sheetProtection/>
  <mergeCells count="12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  <mergeCell ref="F30:G30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2015-04-09T07:20:25Z</cp:lastPrinted>
  <dcterms:created xsi:type="dcterms:W3CDTF">1996-10-08T23:32:33Z</dcterms:created>
  <dcterms:modified xsi:type="dcterms:W3CDTF">2015-05-05T10:40:10Z</dcterms:modified>
  <cp:category/>
  <cp:version/>
  <cp:contentType/>
  <cp:contentStatus/>
</cp:coreProperties>
</file>