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<sst xmlns="http://schemas.openxmlformats.org/spreadsheetml/2006/main" count="55" uniqueCount="36">
  <si>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Освіта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</si>
  <si>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</si>
  <si>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</si>
  <si>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</si>
  <si>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</si>
  <si>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</si>
  <si>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</si>
  <si>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</si>
  <si>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</si>
  <si>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</si>
  <si>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</si>
  <si>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</si>
  <si>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</si>
  <si>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</si>
  <si>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</si>
  <si>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</si>
  <si>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</si>
  <si>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</si>
  <si>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</si>
  <si>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</si>
  <si>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</si>
  <si>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</si>
  <si>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</si>
  <si>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</si>
  <si>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</si>
  <si>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</si>
  <si>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</si>
  <si>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</si>
  <si>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</si>
  <si>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</si>
  <si>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</si>
  <si>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затерджено з урахуванням змін за 
січень-</t>
  </si>
  <si>
    <t>виконання по доходах за січень-</t>
  </si>
  <si>
    <t>затерджено з урахуванням змін на 
січень-</t>
  </si>
  <si>
    <t>касові видатки  за січень-</t>
  </si>
  <si>
    <t>Інформація про надходження та використання коштів місцевих бюджетів Дергачівського району (станом на 29.01.2018 р.)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</si>
</sst>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2" fontId="7" fillId="0" borderId="14" xfId="0" applyNumberFormat="1" applyFont="1" applyFill="1" applyBorder="1" applyAlignment="1">
      <alignment vertical="center"/>
    </xf>
    <xf numFmtId="174" fontId="6" fillId="0" borderId="12" xfId="340" applyNumberFormat="1" applyFont="1" applyBorder="1" applyAlignment="1">
      <alignment vertical="center" wrapText="1"/>
      <protection/>
    </xf>
    <xf numFmtId="172" fontId="7" fillId="0" borderId="12" xfId="0" applyNumberFormat="1" applyFont="1" applyFill="1" applyBorder="1" applyAlignment="1">
      <alignment horizontal="center" vertical="center"/>
    </xf>
    <xf numFmtId="174" fontId="6" fillId="0" borderId="19" xfId="338" applyNumberFormat="1" applyFont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4" fontId="3" fillId="0" borderId="19" xfId="333" applyNumberFormat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right" vertical="center"/>
    </xf>
    <xf numFmtId="174" fontId="7" fillId="0" borderId="19" xfId="0" applyNumberFormat="1" applyFont="1" applyFill="1" applyBorder="1" applyAlignment="1">
      <alignment horizontal="center" vertical="center" wrapText="1"/>
    </xf>
    <xf numFmtId="1" fontId="6" fillId="0" borderId="19" xfId="337" applyNumberFormat="1" applyFont="1" applyFill="1" applyBorder="1" applyAlignment="1">
      <alignment vertical="center" wrapText="1"/>
      <protection/>
    </xf>
    <xf numFmtId="172" fontId="7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vertical="center"/>
    </xf>
    <xf numFmtId="174" fontId="3" fillId="0" borderId="23" xfId="340" applyNumberFormat="1" applyFont="1" applyBorder="1" applyAlignment="1">
      <alignment vertical="center" wrapText="1"/>
      <protection/>
    </xf>
    <xf numFmtId="172" fontId="7" fillId="0" borderId="23" xfId="0" applyNumberFormat="1" applyFont="1" applyFill="1" applyBorder="1" applyAlignment="1">
      <alignment vertical="center"/>
    </xf>
    <xf numFmtId="174" fontId="3" fillId="0" borderId="23" xfId="338" applyNumberFormat="1" applyFont="1" applyBorder="1" applyAlignment="1">
      <alignment vertical="center" wrapText="1"/>
      <protection/>
    </xf>
    <xf numFmtId="1" fontId="3" fillId="0" borderId="23" xfId="337" applyNumberFormat="1" applyFont="1" applyFill="1" applyBorder="1" applyAlignment="1">
      <alignment vertical="center" wrapText="1"/>
      <protection/>
    </xf>
    <xf numFmtId="174" fontId="0" fillId="0" borderId="23" xfId="0" applyNumberFormat="1" applyFont="1" applyFill="1" applyBorder="1" applyAlignment="1">
      <alignment vertical="center"/>
    </xf>
    <xf numFmtId="172" fontId="7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172" fontId="7" fillId="0" borderId="26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 wrapText="1"/>
    </xf>
    <xf numFmtId="1" fontId="3" fillId="0" borderId="27" xfId="337" applyNumberFormat="1" applyFont="1" applyFill="1" applyBorder="1" applyAlignment="1">
      <alignment vertical="center" wrapText="1"/>
      <protection/>
    </xf>
    <xf numFmtId="174" fontId="0" fillId="0" borderId="27" xfId="0" applyNumberFormat="1" applyFont="1" applyFill="1" applyBorder="1" applyAlignment="1">
      <alignment vertical="center" wrapText="1"/>
    </xf>
    <xf numFmtId="172" fontId="7" fillId="0" borderId="28" xfId="0" applyNumberFormat="1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 wrapText="1"/>
    </xf>
    <xf numFmtId="174" fontId="3" fillId="0" borderId="27" xfId="333" applyNumberFormat="1" applyBorder="1" applyAlignment="1">
      <alignment vertical="center" wrapText="1"/>
      <protection/>
    </xf>
    <xf numFmtId="1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1" fontId="3" fillId="0" borderId="27" xfId="339" applyNumberFormat="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172" fontId="7" fillId="0" borderId="30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4" fontId="3" fillId="0" borderId="32" xfId="338" applyNumberFormat="1" applyFont="1" applyBorder="1" applyAlignment="1">
      <alignment vertical="center" wrapText="1"/>
      <protection/>
    </xf>
    <xf numFmtId="1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" fontId="3" fillId="0" borderId="31" xfId="337" applyNumberFormat="1" applyFont="1" applyFill="1" applyBorder="1" applyAlignment="1">
      <alignment vertical="center" wrapText="1"/>
      <protection/>
    </xf>
    <xf numFmtId="174" fontId="0" fillId="0" borderId="31" xfId="0" applyNumberFormat="1" applyFont="1" applyFill="1" applyBorder="1" applyAlignment="1">
      <alignment vertical="center" wrapText="1"/>
    </xf>
    <xf numFmtId="172" fontId="7" fillId="0" borderId="3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1" fontId="7" fillId="0" borderId="35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4" fontId="3" fillId="0" borderId="27" xfId="338" applyNumberFormat="1" applyFont="1" applyBorder="1" applyAlignment="1">
      <alignment vertical="center" wrapText="1"/>
      <protection/>
    </xf>
    <xf numFmtId="14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 vertical="center"/>
    </xf>
    <xf numFmtId="174" fontId="0" fillId="0" borderId="23" xfId="0" applyNumberFormat="1" applyFont="1" applyFill="1" applyBorder="1" applyAlignment="1">
      <alignment vertical="center" wrapText="1"/>
    </xf>
    <xf numFmtId="1" fontId="0" fillId="0" borderId="23" xfId="0" applyNumberFormat="1" applyFont="1" applyFill="1" applyBorder="1" applyAlignment="1">
      <alignment vertical="center" wrapText="1"/>
    </xf>
    <xf numFmtId="14" fontId="0" fillId="0" borderId="27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 wrapText="1"/>
    </xf>
    <xf numFmtId="14" fontId="0" fillId="0" borderId="31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horizontal="center"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74" fontId="6" fillId="0" borderId="31" xfId="340" applyNumberFormat="1" applyFont="1" applyBorder="1" applyAlignment="1">
      <alignment vertical="center" wrapText="1"/>
      <protection/>
    </xf>
    <xf numFmtId="1" fontId="7" fillId="0" borderId="40" xfId="0" applyNumberFormat="1" applyFont="1" applyFill="1" applyBorder="1" applyAlignment="1">
      <alignment vertical="center"/>
    </xf>
    <xf numFmtId="174" fontId="6" fillId="0" borderId="31" xfId="338" applyNumberFormat="1" applyFont="1" applyBorder="1" applyAlignment="1">
      <alignment vertical="center" wrapText="1"/>
      <protection/>
    </xf>
    <xf numFmtId="174" fontId="7" fillId="0" borderId="37" xfId="0" applyNumberFormat="1" applyFont="1" applyFill="1" applyBorder="1" applyAlignment="1">
      <alignment vertical="center"/>
    </xf>
    <xf numFmtId="1" fontId="6" fillId="0" borderId="37" xfId="337" applyNumberFormat="1" applyFont="1" applyFill="1" applyBorder="1" applyAlignment="1">
      <alignment vertical="center" wrapText="1"/>
      <protection/>
    </xf>
    <xf numFmtId="172" fontId="7" fillId="0" borderId="3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41" xfId="0" applyFont="1" applyFill="1" applyBorder="1" applyAlignment="1">
      <alignment horizontal="center" vertical="center" wrapText="1"/>
    </xf>
    <xf numFmtId="172" fontId="7" fillId="0" borderId="42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48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3" fillId="0" borderId="49" xfId="334" applyFont="1" applyBorder="1">
      <alignment/>
      <protection/>
    </xf>
    <xf numFmtId="1" fontId="7" fillId="0" borderId="48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0" fontId="3" fillId="0" borderId="49" xfId="336" applyFont="1" applyBorder="1">
      <alignment/>
      <protection/>
    </xf>
    <xf numFmtId="1" fontId="7" fillId="0" borderId="48" xfId="0" applyNumberFormat="1" applyFont="1" applyFill="1" applyBorder="1" applyAlignment="1">
      <alignment horizontal="right" vertical="center"/>
    </xf>
    <xf numFmtId="1" fontId="7" fillId="0" borderId="20" xfId="0" applyNumberFormat="1" applyFont="1" applyFill="1" applyBorder="1" applyAlignment="1">
      <alignment horizontal="right" vertical="center"/>
    </xf>
    <xf numFmtId="1" fontId="3" fillId="0" borderId="28" xfId="334" applyNumberFormat="1" applyFont="1" applyBorder="1">
      <alignment/>
      <protection/>
    </xf>
    <xf numFmtId="0" fontId="3" fillId="0" borderId="27" xfId="335" applyBorder="1">
      <alignment/>
      <protection/>
    </xf>
    <xf numFmtId="0" fontId="3" fillId="0" borderId="50" xfId="334" applyFont="1" applyBorder="1">
      <alignment/>
      <protection/>
    </xf>
    <xf numFmtId="1" fontId="3" fillId="0" borderId="24" xfId="334" applyNumberFormat="1" applyFont="1" applyBorder="1">
      <alignment/>
      <protection/>
    </xf>
    <xf numFmtId="0" fontId="3" fillId="0" borderId="48" xfId="334" applyFont="1" applyBorder="1">
      <alignment/>
      <protection/>
    </xf>
    <xf numFmtId="1" fontId="3" fillId="0" borderId="20" xfId="334" applyNumberFormat="1" applyFont="1" applyBorder="1">
      <alignment/>
      <protection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3" fillId="0" borderId="28" xfId="336" applyNumberFormat="1" applyFont="1" applyBorder="1">
      <alignment/>
      <protection/>
    </xf>
    <xf numFmtId="0" fontId="8" fillId="0" borderId="0" xfId="0" applyFont="1" applyFill="1" applyAlignment="1">
      <alignment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4"/>
  <sheetViews>
    <sheetView tabSelected="1" workbookViewId="0" topLeftCell="A1">
      <pane xSplit="2" ySplit="9" topLeftCell="C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10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43129</v>
      </c>
      <c r="C2" s="4"/>
      <c r="D2" s="4"/>
    </row>
    <row r="5" spans="2:26" ht="18">
      <c r="B5" s="127" t="s">
        <v>35</v>
      </c>
      <c r="C5" s="127"/>
      <c r="D5" s="127"/>
      <c r="E5" s="127"/>
      <c r="F5" s="127"/>
      <c r="G5" s="127"/>
      <c r="H5" s="127"/>
      <c r="I5" s="127"/>
      <c r="J5" s="127"/>
      <c r="K5" s="127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ht="13.5" thickBot="1"/>
    <row r="7" spans="1:26" ht="13.5" customHeight="1" thickBot="1">
      <c r="A7" s="5"/>
      <c r="B7" s="6"/>
      <c r="C7" s="136" t="s">
        <v>1</v>
      </c>
      <c r="D7" s="137"/>
      <c r="E7" s="138"/>
      <c r="F7" s="130" t="s">
        <v>2</v>
      </c>
      <c r="G7" s="131"/>
      <c r="H7" s="132"/>
      <c r="I7" s="124" t="s">
        <v>3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</row>
    <row r="8" spans="1:26" ht="27.75" customHeight="1" thickBot="1">
      <c r="A8" s="7"/>
      <c r="B8" s="141" t="s">
        <v>4</v>
      </c>
      <c r="C8" s="139"/>
      <c r="D8" s="139"/>
      <c r="E8" s="140"/>
      <c r="F8" s="133"/>
      <c r="G8" s="134"/>
      <c r="H8" s="135"/>
      <c r="I8" s="124" t="s">
        <v>5</v>
      </c>
      <c r="J8" s="125"/>
      <c r="K8" s="126"/>
      <c r="L8" s="124" t="s">
        <v>6</v>
      </c>
      <c r="M8" s="125"/>
      <c r="N8" s="126"/>
      <c r="O8" s="122" t="s">
        <v>0</v>
      </c>
      <c r="P8" s="123"/>
      <c r="Q8" s="123"/>
      <c r="R8" s="123" t="s">
        <v>7</v>
      </c>
      <c r="S8" s="123"/>
      <c r="T8" s="123"/>
      <c r="U8" s="129" t="s">
        <v>8</v>
      </c>
      <c r="V8" s="123"/>
      <c r="W8" s="123"/>
      <c r="X8" s="123" t="s">
        <v>9</v>
      </c>
      <c r="Y8" s="123"/>
      <c r="Z8" s="128"/>
    </row>
    <row r="9" spans="1:26" ht="87.75" customHeight="1" thickBot="1">
      <c r="A9" s="7"/>
      <c r="B9" s="142"/>
      <c r="C9" s="104" t="s">
        <v>31</v>
      </c>
      <c r="D9" s="105" t="s">
        <v>32</v>
      </c>
      <c r="E9" s="96" t="s">
        <v>10</v>
      </c>
      <c r="F9" s="9" t="s">
        <v>33</v>
      </c>
      <c r="G9" s="10" t="s">
        <v>34</v>
      </c>
      <c r="H9" s="11" t="s">
        <v>10</v>
      </c>
      <c r="I9" s="9" t="s">
        <v>33</v>
      </c>
      <c r="J9" s="10" t="s">
        <v>34</v>
      </c>
      <c r="K9" s="8" t="s">
        <v>10</v>
      </c>
      <c r="L9" s="9" t="s">
        <v>33</v>
      </c>
      <c r="M9" s="10" t="s">
        <v>34</v>
      </c>
      <c r="N9" s="8" t="s">
        <v>10</v>
      </c>
      <c r="O9" s="9" t="s">
        <v>33</v>
      </c>
      <c r="P9" s="10" t="s">
        <v>34</v>
      </c>
      <c r="Q9" s="8" t="s">
        <v>10</v>
      </c>
      <c r="R9" s="9" t="s">
        <v>33</v>
      </c>
      <c r="S9" s="10" t="s">
        <v>34</v>
      </c>
      <c r="T9" s="8" t="s">
        <v>10</v>
      </c>
      <c r="U9" s="9" t="s">
        <v>33</v>
      </c>
      <c r="V9" s="10" t="s">
        <v>34</v>
      </c>
      <c r="W9" s="8" t="s">
        <v>10</v>
      </c>
      <c r="X9" s="9" t="s">
        <v>33</v>
      </c>
      <c r="Y9" s="10" t="s">
        <v>34</v>
      </c>
      <c r="Z9" s="12" t="s">
        <v>10</v>
      </c>
    </row>
    <row r="10" spans="1:26" ht="42.75" customHeight="1" thickBot="1">
      <c r="A10" s="13"/>
      <c r="B10" s="14" t="s">
        <v>11</v>
      </c>
      <c r="C10" s="116">
        <v>6617685</v>
      </c>
      <c r="D10" s="117">
        <v>5435143.77</v>
      </c>
      <c r="E10" s="15">
        <f aca="true" t="shared" si="0" ref="E10:E29">D10/C10*100</f>
        <v>82.13059053128094</v>
      </c>
      <c r="F10" s="16">
        <v>6989661</v>
      </c>
      <c r="G10" s="16">
        <v>1677158.75</v>
      </c>
      <c r="H10" s="17">
        <f aca="true" t="shared" si="1" ref="H10:H29">G10/F10*100</f>
        <v>23.99485110937426</v>
      </c>
      <c r="I10" s="18">
        <v>1264203</v>
      </c>
      <c r="J10" s="18">
        <v>266158.8</v>
      </c>
      <c r="K10" s="19">
        <f aca="true" t="shared" si="2" ref="K10:K29">J10/I10*100</f>
        <v>21.053485872126547</v>
      </c>
      <c r="L10" s="20"/>
      <c r="M10" s="21"/>
      <c r="N10" s="22"/>
      <c r="O10" s="23">
        <v>3166458</v>
      </c>
      <c r="P10" s="23">
        <v>1267064.86</v>
      </c>
      <c r="Q10" s="24">
        <f aca="true" t="shared" si="3" ref="Q10:Q15">P10/O10*100</f>
        <v>40.01521131813528</v>
      </c>
      <c r="R10" s="25"/>
      <c r="S10" s="25"/>
      <c r="T10" s="19"/>
      <c r="U10" s="26">
        <v>1312000</v>
      </c>
      <c r="V10" s="26">
        <v>143935.09</v>
      </c>
      <c r="W10" s="19">
        <f aca="true" t="shared" si="4" ref="W10:W18">V10/U10*100</f>
        <v>10.970662347560975</v>
      </c>
      <c r="X10" s="26"/>
      <c r="Y10" s="26"/>
      <c r="Z10" s="27"/>
    </row>
    <row r="11" spans="1:26" ht="39.75" customHeight="1">
      <c r="A11" s="7"/>
      <c r="B11" s="28" t="s">
        <v>12</v>
      </c>
      <c r="C11" s="114">
        <v>1706960</v>
      </c>
      <c r="D11" s="115">
        <v>1278505.29</v>
      </c>
      <c r="E11" s="29">
        <f t="shared" si="0"/>
        <v>74.8995459764728</v>
      </c>
      <c r="F11" s="30">
        <v>1706960</v>
      </c>
      <c r="G11" s="30">
        <v>379496.54</v>
      </c>
      <c r="H11" s="31">
        <f t="shared" si="1"/>
        <v>22.23230421333833</v>
      </c>
      <c r="I11" s="32">
        <v>380260</v>
      </c>
      <c r="J11" s="32">
        <v>141106.35</v>
      </c>
      <c r="K11" s="31">
        <f t="shared" si="2"/>
        <v>37.10786041129753</v>
      </c>
      <c r="L11" s="33"/>
      <c r="M11" s="33"/>
      <c r="N11" s="31"/>
      <c r="O11" s="33">
        <v>605302</v>
      </c>
      <c r="P11" s="33">
        <v>177054.74</v>
      </c>
      <c r="Q11" s="31">
        <f t="shared" si="3"/>
        <v>29.250645132512364</v>
      </c>
      <c r="R11" s="34"/>
      <c r="S11" s="34"/>
      <c r="T11" s="31"/>
      <c r="U11" s="33">
        <v>539193</v>
      </c>
      <c r="V11" s="33">
        <v>0</v>
      </c>
      <c r="W11" s="31">
        <f t="shared" si="4"/>
        <v>0</v>
      </c>
      <c r="X11" s="33">
        <v>182205</v>
      </c>
      <c r="Y11" s="33">
        <v>61335.45</v>
      </c>
      <c r="Z11" s="35">
        <f>Y11/X11*100</f>
        <v>33.66287972338849</v>
      </c>
    </row>
    <row r="12" spans="1:26" ht="25.5">
      <c r="A12" s="7"/>
      <c r="B12" s="36" t="s">
        <v>13</v>
      </c>
      <c r="C12" s="106">
        <v>1667676</v>
      </c>
      <c r="D12" s="112">
        <v>1556610.24</v>
      </c>
      <c r="E12" s="37">
        <f t="shared" si="0"/>
        <v>93.34008764292344</v>
      </c>
      <c r="F12" s="30">
        <v>1612299</v>
      </c>
      <c r="G12" s="30">
        <v>357512.08</v>
      </c>
      <c r="H12" s="38">
        <f t="shared" si="1"/>
        <v>22.17405580478559</v>
      </c>
      <c r="I12" s="32">
        <v>721609</v>
      </c>
      <c r="J12" s="32">
        <v>143701.67</v>
      </c>
      <c r="K12" s="38">
        <f t="shared" si="2"/>
        <v>19.91406287892751</v>
      </c>
      <c r="L12" s="39"/>
      <c r="M12" s="39"/>
      <c r="N12" s="38"/>
      <c r="O12" s="40">
        <v>476750</v>
      </c>
      <c r="P12" s="40">
        <v>152176.55</v>
      </c>
      <c r="Q12" s="38">
        <f t="shared" si="3"/>
        <v>31.919570005243834</v>
      </c>
      <c r="R12" s="41"/>
      <c r="S12" s="41"/>
      <c r="T12" s="38"/>
      <c r="U12" s="40">
        <v>223000</v>
      </c>
      <c r="V12" s="40">
        <v>0</v>
      </c>
      <c r="W12" s="38">
        <f t="shared" si="4"/>
        <v>0</v>
      </c>
      <c r="X12" s="40">
        <v>175940</v>
      </c>
      <c r="Y12" s="40">
        <v>54633.86</v>
      </c>
      <c r="Z12" s="42">
        <f>Y12/X12*100</f>
        <v>31.052552006365808</v>
      </c>
    </row>
    <row r="13" spans="1:26" ht="25.5" hidden="1">
      <c r="A13" s="7"/>
      <c r="B13" s="36" t="s">
        <v>14</v>
      </c>
      <c r="C13" s="106"/>
      <c r="D13" s="112"/>
      <c r="E13" s="37" t="e">
        <f t="shared" si="0"/>
        <v>#DIV/0!</v>
      </c>
      <c r="F13" s="30"/>
      <c r="G13" s="30"/>
      <c r="H13" s="38" t="e">
        <f t="shared" si="1"/>
        <v>#DIV/0!</v>
      </c>
      <c r="I13" s="32"/>
      <c r="J13" s="32"/>
      <c r="K13" s="38" t="e">
        <f t="shared" si="2"/>
        <v>#DIV/0!</v>
      </c>
      <c r="L13" s="43"/>
      <c r="M13" s="43"/>
      <c r="N13" s="38"/>
      <c r="O13" s="40"/>
      <c r="P13" s="40"/>
      <c r="Q13" s="38" t="e">
        <f t="shared" si="3"/>
        <v>#DIV/0!</v>
      </c>
      <c r="R13" s="41"/>
      <c r="S13" s="41"/>
      <c r="T13" s="38"/>
      <c r="U13" s="40"/>
      <c r="V13" s="40"/>
      <c r="W13" s="38" t="e">
        <f t="shared" si="4"/>
        <v>#DIV/0!</v>
      </c>
      <c r="X13" s="40"/>
      <c r="Y13" s="40"/>
      <c r="Z13" s="42"/>
    </row>
    <row r="14" spans="1:26" ht="25.5">
      <c r="A14" s="7"/>
      <c r="B14" s="36" t="s">
        <v>15</v>
      </c>
      <c r="C14" s="106">
        <v>2266919</v>
      </c>
      <c r="D14" s="112">
        <v>1772505.7</v>
      </c>
      <c r="E14" s="37">
        <f t="shared" si="0"/>
        <v>78.19007648707343</v>
      </c>
      <c r="F14" s="30">
        <v>2360840</v>
      </c>
      <c r="G14" s="30">
        <v>625811.56</v>
      </c>
      <c r="H14" s="38">
        <f t="shared" si="1"/>
        <v>26.508003930804293</v>
      </c>
      <c r="I14" s="32">
        <v>477876</v>
      </c>
      <c r="J14" s="32">
        <v>170253.02</v>
      </c>
      <c r="K14" s="38">
        <f t="shared" si="2"/>
        <v>35.62702876896935</v>
      </c>
      <c r="L14" s="44">
        <v>142315</v>
      </c>
      <c r="M14" s="44">
        <v>56686.06</v>
      </c>
      <c r="N14" s="38">
        <f>M14/L14*100</f>
        <v>39.83140217123985</v>
      </c>
      <c r="O14" s="40">
        <v>923544</v>
      </c>
      <c r="P14" s="40">
        <v>328630.06</v>
      </c>
      <c r="Q14" s="38">
        <f t="shared" si="3"/>
        <v>35.58358453955632</v>
      </c>
      <c r="R14" s="41"/>
      <c r="S14" s="41"/>
      <c r="T14" s="38"/>
      <c r="U14" s="40">
        <v>544280</v>
      </c>
      <c r="V14" s="40">
        <v>6813.09</v>
      </c>
      <c r="W14" s="38">
        <f t="shared" si="4"/>
        <v>1.2517619607554935</v>
      </c>
      <c r="X14" s="40">
        <v>235825</v>
      </c>
      <c r="Y14" s="40">
        <v>63429.33</v>
      </c>
      <c r="Z14" s="42">
        <f>Y14/X14*100</f>
        <v>26.896779391497933</v>
      </c>
    </row>
    <row r="15" spans="1:26" ht="25.5">
      <c r="A15" s="7"/>
      <c r="B15" s="36" t="s">
        <v>16</v>
      </c>
      <c r="C15" s="106">
        <v>556007</v>
      </c>
      <c r="D15" s="112">
        <v>510796.28</v>
      </c>
      <c r="E15" s="37">
        <f t="shared" si="0"/>
        <v>91.86867791232845</v>
      </c>
      <c r="F15" s="30">
        <v>556007</v>
      </c>
      <c r="G15" s="30">
        <v>185700.06</v>
      </c>
      <c r="H15" s="38">
        <f t="shared" si="1"/>
        <v>33.39887087752492</v>
      </c>
      <c r="I15" s="32">
        <v>140177</v>
      </c>
      <c r="J15" s="32">
        <v>60174.75</v>
      </c>
      <c r="K15" s="38">
        <f t="shared" si="2"/>
        <v>42.927691418706345</v>
      </c>
      <c r="L15" s="45"/>
      <c r="M15" s="46"/>
      <c r="N15" s="47"/>
      <c r="O15" s="40">
        <v>329152</v>
      </c>
      <c r="P15" s="40">
        <v>100661.14</v>
      </c>
      <c r="Q15" s="38">
        <f t="shared" si="3"/>
        <v>30.581962132996303</v>
      </c>
      <c r="R15" s="41"/>
      <c r="S15" s="41"/>
      <c r="T15" s="38"/>
      <c r="U15" s="40">
        <v>12600</v>
      </c>
      <c r="V15" s="40">
        <v>0</v>
      </c>
      <c r="W15" s="38">
        <f t="shared" si="4"/>
        <v>0</v>
      </c>
      <c r="X15" s="40">
        <v>74078</v>
      </c>
      <c r="Y15" s="40">
        <v>24864.17</v>
      </c>
      <c r="Z15" s="42">
        <f>Y15/X15*100</f>
        <v>33.564850562920164</v>
      </c>
    </row>
    <row r="16" spans="1:26" ht="25.5">
      <c r="A16" s="7"/>
      <c r="B16" s="36" t="s">
        <v>17</v>
      </c>
      <c r="C16" s="106">
        <v>359860</v>
      </c>
      <c r="D16" s="112">
        <v>612188.28</v>
      </c>
      <c r="E16" s="37">
        <f t="shared" si="0"/>
        <v>170.11845717779138</v>
      </c>
      <c r="F16" s="30">
        <v>359860</v>
      </c>
      <c r="G16" s="30">
        <v>152306.67</v>
      </c>
      <c r="H16" s="38">
        <f t="shared" si="1"/>
        <v>42.32386761518369</v>
      </c>
      <c r="I16" s="32">
        <v>235186</v>
      </c>
      <c r="J16" s="32">
        <v>97011.84</v>
      </c>
      <c r="K16" s="38">
        <f t="shared" si="2"/>
        <v>41.248985909025194</v>
      </c>
      <c r="L16" s="45"/>
      <c r="M16" s="46"/>
      <c r="N16" s="48"/>
      <c r="O16" s="49"/>
      <c r="P16" s="49"/>
      <c r="Q16" s="38"/>
      <c r="R16" s="41"/>
      <c r="S16" s="41"/>
      <c r="T16" s="38"/>
      <c r="U16" s="40">
        <v>58674</v>
      </c>
      <c r="V16" s="40">
        <v>25553.78</v>
      </c>
      <c r="W16" s="38">
        <f t="shared" si="4"/>
        <v>43.55213552851348</v>
      </c>
      <c r="X16" s="40">
        <v>64000</v>
      </c>
      <c r="Y16" s="40">
        <v>29741.05</v>
      </c>
      <c r="Z16" s="42">
        <f>Y16/X16*100</f>
        <v>46.47039062499999</v>
      </c>
    </row>
    <row r="17" spans="1:26" ht="26.25" thickBot="1">
      <c r="A17" s="50"/>
      <c r="B17" s="51" t="s">
        <v>18</v>
      </c>
      <c r="C17" s="106">
        <v>4771569</v>
      </c>
      <c r="D17" s="112">
        <v>4018900.75</v>
      </c>
      <c r="E17" s="52">
        <f t="shared" si="0"/>
        <v>84.22597996591897</v>
      </c>
      <c r="F17" s="30">
        <v>4235115</v>
      </c>
      <c r="G17" s="30">
        <v>1029062.61</v>
      </c>
      <c r="H17" s="53">
        <f t="shared" si="1"/>
        <v>24.298339242263786</v>
      </c>
      <c r="I17" s="54">
        <v>795517</v>
      </c>
      <c r="J17" s="54">
        <v>339675.78</v>
      </c>
      <c r="K17" s="53">
        <f t="shared" si="2"/>
        <v>42.69874559563152</v>
      </c>
      <c r="L17" s="55"/>
      <c r="M17" s="56"/>
      <c r="N17" s="57"/>
      <c r="O17" s="58">
        <v>1988788</v>
      </c>
      <c r="P17" s="58">
        <v>536273.46</v>
      </c>
      <c r="Q17" s="53">
        <f>P17/O17*100</f>
        <v>26.96483788116179</v>
      </c>
      <c r="R17" s="59"/>
      <c r="S17" s="59"/>
      <c r="T17" s="53"/>
      <c r="U17" s="58">
        <v>723863</v>
      </c>
      <c r="V17" s="58">
        <v>0</v>
      </c>
      <c r="W17" s="53">
        <f t="shared" si="4"/>
        <v>0</v>
      </c>
      <c r="X17" s="58">
        <v>520435</v>
      </c>
      <c r="Y17" s="58">
        <v>129857.37</v>
      </c>
      <c r="Z17" s="60">
        <f>Y17/X17*100</f>
        <v>24.95169809870589</v>
      </c>
    </row>
    <row r="18" spans="1:26" ht="26.25" thickBot="1">
      <c r="A18" s="61"/>
      <c r="B18" s="62" t="s">
        <v>19</v>
      </c>
      <c r="C18" s="64">
        <f>SUM(C11:C17)</f>
        <v>11328991</v>
      </c>
      <c r="D18" s="64">
        <f>SUM(D11:D17)</f>
        <v>9749506.540000001</v>
      </c>
      <c r="E18" s="97">
        <f t="shared" si="0"/>
        <v>86.05803058718999</v>
      </c>
      <c r="F18" s="64">
        <f>SUM(F11:F17)</f>
        <v>10831081</v>
      </c>
      <c r="G18" s="64">
        <f>SUM(G11:G17)</f>
        <v>2729889.52</v>
      </c>
      <c r="H18" s="65">
        <f t="shared" si="1"/>
        <v>25.204220335901837</v>
      </c>
      <c r="I18" s="64">
        <f>SUM(I11:I17)</f>
        <v>2750625</v>
      </c>
      <c r="J18" s="64">
        <f>SUM(J11:J17)</f>
        <v>951923.41</v>
      </c>
      <c r="K18" s="65">
        <f t="shared" si="2"/>
        <v>34.60753137923199</v>
      </c>
      <c r="L18" s="66">
        <f>SUM(L11:L17)</f>
        <v>142315</v>
      </c>
      <c r="M18" s="64">
        <f>SUM(M11:M17)</f>
        <v>56686.06</v>
      </c>
      <c r="N18" s="65">
        <f>M18/L18*100</f>
        <v>39.83140217123985</v>
      </c>
      <c r="O18" s="64">
        <f>SUM(O11:O17)</f>
        <v>4323536</v>
      </c>
      <c r="P18" s="64">
        <f>SUM(P11:P17)</f>
        <v>1294795.95</v>
      </c>
      <c r="Q18" s="65">
        <f>P18/O18*100</f>
        <v>29.947615794109268</v>
      </c>
      <c r="R18" s="67">
        <f>SUM(R11:R17)</f>
        <v>0</v>
      </c>
      <c r="S18" s="67">
        <f>SUM(S11:S17)</f>
        <v>0</v>
      </c>
      <c r="T18" s="65"/>
      <c r="U18" s="64">
        <f>SUM(U11:U17)</f>
        <v>2101610</v>
      </c>
      <c r="V18" s="64">
        <f>SUM(V11:V17)</f>
        <v>32366.87</v>
      </c>
      <c r="W18" s="65">
        <f t="shared" si="4"/>
        <v>1.5400987814104423</v>
      </c>
      <c r="X18" s="64">
        <f>SUM(X11:X17)</f>
        <v>1252483</v>
      </c>
      <c r="Y18" s="64">
        <f>SUM(Y11:Y17)</f>
        <v>363861.23</v>
      </c>
      <c r="Z18" s="27">
        <f>Y18/X18*100</f>
        <v>29.051191113971207</v>
      </c>
    </row>
    <row r="19" spans="1:26" ht="25.5">
      <c r="A19" s="7"/>
      <c r="B19" s="28" t="s">
        <v>20</v>
      </c>
      <c r="C19" s="113">
        <v>121619</v>
      </c>
      <c r="D19" s="113">
        <v>126215.02</v>
      </c>
      <c r="E19" s="98">
        <f t="shared" si="0"/>
        <v>103.77903123689556</v>
      </c>
      <c r="F19" s="44">
        <v>176948</v>
      </c>
      <c r="G19" s="44">
        <v>85341.46</v>
      </c>
      <c r="H19" s="31">
        <f t="shared" si="1"/>
        <v>48.22968329678776</v>
      </c>
      <c r="I19" s="68">
        <v>176948</v>
      </c>
      <c r="J19" s="68">
        <v>85341.46</v>
      </c>
      <c r="K19" s="31">
        <f t="shared" si="2"/>
        <v>48.22968329678776</v>
      </c>
      <c r="L19" s="69"/>
      <c r="M19" s="70"/>
      <c r="N19" s="71"/>
      <c r="O19" s="72"/>
      <c r="P19" s="72"/>
      <c r="Q19" s="31"/>
      <c r="R19" s="73"/>
      <c r="S19" s="73"/>
      <c r="T19" s="31"/>
      <c r="U19" s="33">
        <v>0</v>
      </c>
      <c r="V19" s="33">
        <v>0</v>
      </c>
      <c r="W19" s="31"/>
      <c r="X19" s="74"/>
      <c r="Y19" s="74"/>
      <c r="Z19" s="35"/>
    </row>
    <row r="20" spans="1:26" ht="25.5">
      <c r="A20" s="7"/>
      <c r="B20" s="36" t="s">
        <v>21</v>
      </c>
      <c r="C20" s="113">
        <v>953220</v>
      </c>
      <c r="D20" s="113">
        <v>831853.43</v>
      </c>
      <c r="E20" s="99">
        <f t="shared" si="0"/>
        <v>87.26772728226433</v>
      </c>
      <c r="F20" s="44">
        <v>999086</v>
      </c>
      <c r="G20" s="44">
        <v>389190.36</v>
      </c>
      <c r="H20" s="38">
        <f t="shared" si="1"/>
        <v>38.954640541454886</v>
      </c>
      <c r="I20" s="68">
        <v>247002</v>
      </c>
      <c r="J20" s="68">
        <v>90182.34</v>
      </c>
      <c r="K20" s="38">
        <f t="shared" si="2"/>
        <v>36.5107731921199</v>
      </c>
      <c r="L20" s="75"/>
      <c r="M20" s="46"/>
      <c r="N20" s="48"/>
      <c r="O20" s="40">
        <v>571110</v>
      </c>
      <c r="P20" s="40">
        <v>240772.07</v>
      </c>
      <c r="Q20" s="38">
        <f>P20/O20*100</f>
        <v>42.15861567824062</v>
      </c>
      <c r="R20" s="41"/>
      <c r="S20" s="41"/>
      <c r="T20" s="38"/>
      <c r="U20" s="40">
        <v>14000</v>
      </c>
      <c r="V20" s="40">
        <v>2513.73</v>
      </c>
      <c r="W20" s="38">
        <f aca="true" t="shared" si="5" ref="W20:W27">V20/U20*100</f>
        <v>17.955214285714284</v>
      </c>
      <c r="X20" s="40">
        <v>166974</v>
      </c>
      <c r="Y20" s="40">
        <v>55722.22</v>
      </c>
      <c r="Z20" s="42">
        <f aca="true" t="shared" si="6" ref="Z20:Z29">Y20/X20*100</f>
        <v>33.371794411105924</v>
      </c>
    </row>
    <row r="21" spans="1:26" ht="25.5">
      <c r="A21" s="7"/>
      <c r="B21" s="36" t="s">
        <v>22</v>
      </c>
      <c r="C21" s="113">
        <v>147564</v>
      </c>
      <c r="D21" s="113">
        <v>153073.92</v>
      </c>
      <c r="E21" s="99">
        <f t="shared" si="0"/>
        <v>103.73391884199398</v>
      </c>
      <c r="F21" s="44">
        <v>195606</v>
      </c>
      <c r="G21" s="44">
        <v>69908.21</v>
      </c>
      <c r="H21" s="38">
        <f t="shared" si="1"/>
        <v>35.73929736306658</v>
      </c>
      <c r="I21" s="68">
        <v>105092</v>
      </c>
      <c r="J21" s="68">
        <v>34254.85</v>
      </c>
      <c r="K21" s="38">
        <f t="shared" si="2"/>
        <v>32.5951071442165</v>
      </c>
      <c r="L21" s="75"/>
      <c r="M21" s="46"/>
      <c r="N21" s="48"/>
      <c r="O21" s="49"/>
      <c r="P21" s="49"/>
      <c r="Q21" s="38"/>
      <c r="R21" s="41"/>
      <c r="S21" s="41"/>
      <c r="T21" s="38"/>
      <c r="U21" s="40">
        <v>3300</v>
      </c>
      <c r="V21" s="40">
        <v>0</v>
      </c>
      <c r="W21" s="38">
        <f t="shared" si="5"/>
        <v>0</v>
      </c>
      <c r="X21" s="40">
        <v>87214</v>
      </c>
      <c r="Y21" s="40">
        <v>35653.36</v>
      </c>
      <c r="Z21" s="42">
        <f t="shared" si="6"/>
        <v>40.880317380237116</v>
      </c>
    </row>
    <row r="22" spans="1:26" ht="25.5">
      <c r="A22" s="7"/>
      <c r="B22" s="36" t="s">
        <v>23</v>
      </c>
      <c r="C22" s="113">
        <v>305748</v>
      </c>
      <c r="D22" s="113">
        <v>206241.41</v>
      </c>
      <c r="E22" s="99">
        <f t="shared" si="0"/>
        <v>67.45470452791189</v>
      </c>
      <c r="F22" s="44">
        <v>315748</v>
      </c>
      <c r="G22" s="44">
        <v>94700</v>
      </c>
      <c r="H22" s="38">
        <f t="shared" si="1"/>
        <v>29.99227231843115</v>
      </c>
      <c r="I22" s="68">
        <v>177389</v>
      </c>
      <c r="J22" s="68">
        <v>63527.28</v>
      </c>
      <c r="K22" s="38">
        <f t="shared" si="2"/>
        <v>35.812412269080944</v>
      </c>
      <c r="L22" s="75"/>
      <c r="M22" s="46"/>
      <c r="N22" s="48"/>
      <c r="O22" s="40"/>
      <c r="P22" s="40"/>
      <c r="Q22" s="38"/>
      <c r="R22" s="41"/>
      <c r="S22" s="41"/>
      <c r="T22" s="38"/>
      <c r="U22" s="40">
        <v>61456</v>
      </c>
      <c r="V22" s="40">
        <v>2225.97</v>
      </c>
      <c r="W22" s="38">
        <f t="shared" si="5"/>
        <v>3.622054803436605</v>
      </c>
      <c r="X22" s="40">
        <v>64403</v>
      </c>
      <c r="Y22" s="40">
        <v>28946.75</v>
      </c>
      <c r="Z22" s="42">
        <f t="shared" si="6"/>
        <v>44.94627579460584</v>
      </c>
    </row>
    <row r="23" spans="1:26" ht="27.75" customHeight="1">
      <c r="A23" s="7"/>
      <c r="B23" s="36" t="s">
        <v>24</v>
      </c>
      <c r="C23" s="113">
        <v>520981</v>
      </c>
      <c r="D23" s="113">
        <v>374446.73</v>
      </c>
      <c r="E23" s="99">
        <f t="shared" si="0"/>
        <v>71.8733946151587</v>
      </c>
      <c r="F23" s="44">
        <v>562303</v>
      </c>
      <c r="G23" s="44">
        <v>136457.55</v>
      </c>
      <c r="H23" s="38">
        <f t="shared" si="1"/>
        <v>24.26761905947505</v>
      </c>
      <c r="I23" s="68">
        <v>316862</v>
      </c>
      <c r="J23" s="68">
        <v>99463.84</v>
      </c>
      <c r="K23" s="38">
        <f t="shared" si="2"/>
        <v>31.390270843458666</v>
      </c>
      <c r="L23" s="75"/>
      <c r="M23" s="46"/>
      <c r="N23" s="48"/>
      <c r="O23" s="40"/>
      <c r="P23" s="40"/>
      <c r="Q23" s="38"/>
      <c r="R23" s="41"/>
      <c r="S23" s="41"/>
      <c r="T23" s="38"/>
      <c r="U23" s="40">
        <v>135380</v>
      </c>
      <c r="V23" s="40">
        <v>5851.88</v>
      </c>
      <c r="W23" s="38">
        <f t="shared" si="5"/>
        <v>4.32255872359285</v>
      </c>
      <c r="X23" s="40">
        <v>110061</v>
      </c>
      <c r="Y23" s="40">
        <v>31141.83</v>
      </c>
      <c r="Z23" s="42">
        <f t="shared" si="6"/>
        <v>28.295063646523293</v>
      </c>
    </row>
    <row r="24" spans="1:30" ht="26.25" thickBot="1">
      <c r="A24" s="7"/>
      <c r="B24" s="36" t="s">
        <v>25</v>
      </c>
      <c r="C24" s="113">
        <v>278174</v>
      </c>
      <c r="D24" s="113">
        <v>363582.72</v>
      </c>
      <c r="E24" s="99">
        <f t="shared" si="0"/>
        <v>130.70334395018943</v>
      </c>
      <c r="F24" s="44">
        <v>290571</v>
      </c>
      <c r="G24" s="44">
        <v>89914.57</v>
      </c>
      <c r="H24" s="38">
        <f t="shared" si="1"/>
        <v>30.94409627939471</v>
      </c>
      <c r="I24" s="68">
        <v>194316</v>
      </c>
      <c r="J24" s="68">
        <v>62856.76</v>
      </c>
      <c r="K24" s="38">
        <f t="shared" si="2"/>
        <v>32.347701681796664</v>
      </c>
      <c r="L24" s="75"/>
      <c r="M24" s="46"/>
      <c r="N24" s="48"/>
      <c r="O24" s="49"/>
      <c r="P24" s="49"/>
      <c r="Q24" s="38"/>
      <c r="R24" s="41"/>
      <c r="S24" s="41"/>
      <c r="T24" s="38"/>
      <c r="U24" s="40">
        <v>18000</v>
      </c>
      <c r="V24" s="40">
        <v>0</v>
      </c>
      <c r="W24" s="38">
        <f t="shared" si="5"/>
        <v>0</v>
      </c>
      <c r="X24" s="40">
        <v>78255</v>
      </c>
      <c r="Y24" s="40">
        <v>27057.81</v>
      </c>
      <c r="Z24" s="42">
        <f t="shared" si="6"/>
        <v>34.576461567950936</v>
      </c>
      <c r="AD24" s="76"/>
    </row>
    <row r="25" spans="1:26" ht="26.25" hidden="1" thickBot="1">
      <c r="A25" s="50"/>
      <c r="B25" s="51" t="s">
        <v>26</v>
      </c>
      <c r="C25" s="113"/>
      <c r="D25" s="113"/>
      <c r="E25" s="100" t="e">
        <f t="shared" si="0"/>
        <v>#DIV/0!</v>
      </c>
      <c r="F25" s="44"/>
      <c r="G25" s="44"/>
      <c r="H25" s="53" t="e">
        <f t="shared" si="1"/>
        <v>#DIV/0!</v>
      </c>
      <c r="I25" s="68"/>
      <c r="J25" s="68"/>
      <c r="K25" s="53" t="e">
        <f t="shared" si="2"/>
        <v>#DIV/0!</v>
      </c>
      <c r="L25" s="77"/>
      <c r="M25" s="56"/>
      <c r="N25" s="57"/>
      <c r="O25" s="58"/>
      <c r="P25" s="58"/>
      <c r="Q25" s="53" t="e">
        <f>P25/O25*100</f>
        <v>#DIV/0!</v>
      </c>
      <c r="R25" s="59"/>
      <c r="S25" s="59"/>
      <c r="T25" s="53"/>
      <c r="U25" s="58"/>
      <c r="V25" s="58"/>
      <c r="W25" s="53" t="e">
        <f t="shared" si="5"/>
        <v>#DIV/0!</v>
      </c>
      <c r="X25" s="58"/>
      <c r="Y25" s="58"/>
      <c r="Z25" s="60" t="e">
        <f t="shared" si="6"/>
        <v>#DIV/0!</v>
      </c>
    </row>
    <row r="26" spans="1:26" ht="37.5" customHeight="1" thickBot="1">
      <c r="A26" s="7"/>
      <c r="B26" s="62" t="s">
        <v>27</v>
      </c>
      <c r="C26" s="107">
        <f>SUM(C19:C25)</f>
        <v>2327306</v>
      </c>
      <c r="D26" s="108">
        <f>SUM(D19:D25)</f>
        <v>2055413.23</v>
      </c>
      <c r="E26" s="101">
        <f t="shared" si="0"/>
        <v>88.3172745655277</v>
      </c>
      <c r="F26" s="63">
        <f>SUM(F19:F25)</f>
        <v>2540262</v>
      </c>
      <c r="G26" s="64">
        <f>SUM(G19:G25)</f>
        <v>865512.1500000001</v>
      </c>
      <c r="H26" s="65">
        <f t="shared" si="1"/>
        <v>34.07176700671034</v>
      </c>
      <c r="I26" s="64">
        <f>SUM(I19:I25)</f>
        <v>1217609</v>
      </c>
      <c r="J26" s="64">
        <f>SUM(J19:J25)</f>
        <v>435626.53</v>
      </c>
      <c r="K26" s="65">
        <f t="shared" si="2"/>
        <v>35.77721008961005</v>
      </c>
      <c r="L26" s="67">
        <f>SUM(L19:L25)</f>
        <v>0</v>
      </c>
      <c r="M26" s="67">
        <f>SUM(M19:M25)</f>
        <v>0</v>
      </c>
      <c r="N26" s="66">
        <f>SUM(N19:N25)</f>
        <v>0</v>
      </c>
      <c r="O26" s="64">
        <f>SUM(O19:O25)</f>
        <v>571110</v>
      </c>
      <c r="P26" s="64">
        <f>SUM(P19:P25)</f>
        <v>240772.07</v>
      </c>
      <c r="Q26" s="65">
        <f>P26/O26*100</f>
        <v>42.15861567824062</v>
      </c>
      <c r="R26" s="67"/>
      <c r="S26" s="67"/>
      <c r="T26" s="65"/>
      <c r="U26" s="64">
        <f>SUM(U19:U25)</f>
        <v>232136</v>
      </c>
      <c r="V26" s="64">
        <f>SUM(V19:V25)</f>
        <v>10591.58</v>
      </c>
      <c r="W26" s="65">
        <f t="shared" si="5"/>
        <v>4.562661543233277</v>
      </c>
      <c r="X26" s="64">
        <f>SUM(X19:X25)</f>
        <v>506907</v>
      </c>
      <c r="Y26" s="64">
        <f>SUM(Y19:Y25)</f>
        <v>178521.97</v>
      </c>
      <c r="Z26" s="27">
        <f t="shared" si="6"/>
        <v>35.21789401211662</v>
      </c>
    </row>
    <row r="27" spans="1:26" ht="22.5" customHeight="1" thickBot="1">
      <c r="A27" s="7"/>
      <c r="B27" s="78" t="s">
        <v>28</v>
      </c>
      <c r="C27" s="107">
        <f>C10+C18+C26</f>
        <v>20273982</v>
      </c>
      <c r="D27" s="108">
        <f>D10+D18+D26</f>
        <v>17240063.54</v>
      </c>
      <c r="E27" s="97">
        <f t="shared" si="0"/>
        <v>85.03540912683063</v>
      </c>
      <c r="F27" s="63">
        <f>F10+F18+F26</f>
        <v>20361004</v>
      </c>
      <c r="G27" s="64">
        <f>G10+G18+G26</f>
        <v>5272560.42</v>
      </c>
      <c r="H27" s="79">
        <f t="shared" si="1"/>
        <v>25.8953852177427</v>
      </c>
      <c r="I27" s="64">
        <f>I10+I18+I26</f>
        <v>5232437</v>
      </c>
      <c r="J27" s="64">
        <f>J10+J18+J26</f>
        <v>1653708.74</v>
      </c>
      <c r="K27" s="79">
        <f t="shared" si="2"/>
        <v>31.60494316510643</v>
      </c>
      <c r="L27" s="64">
        <f>L10+L18+L26</f>
        <v>142315</v>
      </c>
      <c r="M27" s="64">
        <f>M10+M18+M26</f>
        <v>56686.06</v>
      </c>
      <c r="N27" s="80">
        <f>N10+N18+N26</f>
        <v>39.83140217123985</v>
      </c>
      <c r="O27" s="64">
        <f>O10+O18+O26</f>
        <v>8061104</v>
      </c>
      <c r="P27" s="64">
        <f>P10+P18+P26</f>
        <v>2802632.88</v>
      </c>
      <c r="Q27" s="79">
        <f>P27/O27*100</f>
        <v>34.76735792020547</v>
      </c>
      <c r="R27" s="64"/>
      <c r="S27" s="64"/>
      <c r="T27" s="81"/>
      <c r="U27" s="64">
        <f>U10+U18+U26</f>
        <v>3645746</v>
      </c>
      <c r="V27" s="64">
        <f>V10+V18+V26</f>
        <v>186893.53999999998</v>
      </c>
      <c r="W27" s="79">
        <f t="shared" si="5"/>
        <v>5.126345609375968</v>
      </c>
      <c r="X27" s="64">
        <f>X10+X18+X26</f>
        <v>1759390</v>
      </c>
      <c r="Y27" s="64">
        <f>Y10+Y18+Y26</f>
        <v>542383.2</v>
      </c>
      <c r="Z27" s="82">
        <f t="shared" si="6"/>
        <v>30.82791194675427</v>
      </c>
    </row>
    <row r="28" spans="1:26" ht="28.5" customHeight="1" thickBot="1">
      <c r="A28" s="83"/>
      <c r="B28" s="84" t="s">
        <v>29</v>
      </c>
      <c r="C28" s="109">
        <v>124790687</v>
      </c>
      <c r="D28" s="120">
        <v>73975456.17999999</v>
      </c>
      <c r="E28" s="102">
        <f t="shared" si="0"/>
        <v>59.27962891974462</v>
      </c>
      <c r="F28" s="85">
        <v>129763262</v>
      </c>
      <c r="G28" s="86">
        <v>57978155.82000001</v>
      </c>
      <c r="H28" s="79">
        <f t="shared" si="1"/>
        <v>44.67994633180538</v>
      </c>
      <c r="I28" s="87">
        <v>734920</v>
      </c>
      <c r="J28" s="87">
        <v>275185.91</v>
      </c>
      <c r="K28" s="79">
        <f t="shared" si="2"/>
        <v>37.444335437870784</v>
      </c>
      <c r="L28" s="88"/>
      <c r="M28" s="89"/>
      <c r="N28" s="90"/>
      <c r="O28" s="88">
        <v>32408043</v>
      </c>
      <c r="P28" s="89">
        <v>10175156.9</v>
      </c>
      <c r="Q28" s="79">
        <f>P28/O28*100</f>
        <v>31.3970112295889</v>
      </c>
      <c r="R28" s="88">
        <v>18248669</v>
      </c>
      <c r="S28" s="89">
        <v>6098716.88</v>
      </c>
      <c r="T28" s="79">
        <f>S28/R28*100</f>
        <v>33.42006411536096</v>
      </c>
      <c r="U28" s="88"/>
      <c r="V28" s="89"/>
      <c r="W28" s="79"/>
      <c r="X28" s="88">
        <v>2060484</v>
      </c>
      <c r="Y28" s="89">
        <v>823802.14</v>
      </c>
      <c r="Z28" s="82">
        <f t="shared" si="6"/>
        <v>39.981001551091886</v>
      </c>
    </row>
    <row r="29" spans="1:26" ht="24.75" customHeight="1" thickBot="1">
      <c r="A29" s="50"/>
      <c r="B29" s="91" t="s">
        <v>30</v>
      </c>
      <c r="C29" s="110">
        <f>C27+C28</f>
        <v>145064669</v>
      </c>
      <c r="D29" s="111">
        <f>D27+D28</f>
        <v>91215519.72</v>
      </c>
      <c r="E29" s="97">
        <f t="shared" si="0"/>
        <v>62.87921128472709</v>
      </c>
      <c r="F29" s="92">
        <f>F27+F28</f>
        <v>150124266</v>
      </c>
      <c r="G29" s="93">
        <f>G27+G28</f>
        <v>63250716.24000001</v>
      </c>
      <c r="H29" s="65">
        <f t="shared" si="1"/>
        <v>42.1322401269892</v>
      </c>
      <c r="I29" s="92">
        <f>I27+I28</f>
        <v>5967357</v>
      </c>
      <c r="J29" s="92">
        <f>J27+J28</f>
        <v>1928894.65</v>
      </c>
      <c r="K29" s="65">
        <f t="shared" si="2"/>
        <v>32.32410345149452</v>
      </c>
      <c r="L29" s="93">
        <f>L27+L28</f>
        <v>142315</v>
      </c>
      <c r="M29" s="93">
        <f>M27+M28</f>
        <v>56686.06</v>
      </c>
      <c r="N29" s="19">
        <f>N27+N28</f>
        <v>39.83140217123985</v>
      </c>
      <c r="O29" s="93">
        <f>O27+O28</f>
        <v>40469147</v>
      </c>
      <c r="P29" s="93">
        <f>P27+P28</f>
        <v>12977789.780000001</v>
      </c>
      <c r="Q29" s="65">
        <f>P29/O29*100</f>
        <v>32.068355134838896</v>
      </c>
      <c r="R29" s="93">
        <f>R27+R28</f>
        <v>18248669</v>
      </c>
      <c r="S29" s="93">
        <f>S27+S28</f>
        <v>6098716.88</v>
      </c>
      <c r="T29" s="65">
        <f>S29/R29*100</f>
        <v>33.42006411536096</v>
      </c>
      <c r="U29" s="93">
        <f>U27+U28</f>
        <v>3645746</v>
      </c>
      <c r="V29" s="93">
        <f>V27+V28</f>
        <v>186893.53999999998</v>
      </c>
      <c r="W29" s="65">
        <f>V29/U29*100</f>
        <v>5.126345609375968</v>
      </c>
      <c r="X29" s="93">
        <f>X27+X28</f>
        <v>3819874</v>
      </c>
      <c r="Y29" s="93">
        <f>Y27+Y28</f>
        <v>1366185.3399999999</v>
      </c>
      <c r="Z29" s="27">
        <f t="shared" si="6"/>
        <v>35.76519382576493</v>
      </c>
    </row>
    <row r="30" spans="6:39" ht="12.75">
      <c r="F30" s="95"/>
      <c r="G30" s="95"/>
      <c r="H30" s="95"/>
      <c r="I30" s="118"/>
      <c r="J30" s="119"/>
      <c r="K30" s="118"/>
      <c r="L30" s="118"/>
      <c r="M30" s="118"/>
      <c r="N30" s="118"/>
      <c r="O30" s="118"/>
      <c r="P30" s="119"/>
      <c r="Q30" s="118"/>
      <c r="R30" s="118"/>
      <c r="S30" s="119"/>
      <c r="T30" s="118"/>
      <c r="U30" s="118"/>
      <c r="V30" s="118"/>
      <c r="W30" s="118"/>
      <c r="X30" s="118"/>
      <c r="Y30" s="119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3" spans="6:7" ht="12.75">
      <c r="F33" s="94"/>
      <c r="G33" s="94"/>
    </row>
    <row r="34" ht="12.75">
      <c r="F34" s="94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2018-02-05T10:14:30Z</cp:lastPrinted>
  <dcterms:created xsi:type="dcterms:W3CDTF">1996-10-08T23:32:33Z</dcterms:created>
  <dcterms:modified xsi:type="dcterms:W3CDTF">2018-02-05T10:15:02Z</dcterms:modified>
  <cp:category/>
  <cp:version/>
  <cp:contentType/>
  <cp:contentStatus/>
</cp:coreProperties>
</file>