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<sst xmlns="http://schemas.openxmlformats.org/spreadsheetml/2006/main" count="56" uniqueCount="37">
  <si>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05 03.2018</t>
  </si>
  <si>
    <t>Інформація про надходження та використання коштів місцевих бюджетів Дергачівського району (станом на 05.03.2018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</si>
  <si>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</si>
  <si>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</si>
  <si>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</si>
  <si>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</si>
  <si>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</si>
  <si>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</si>
  <si>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</si>
  <si>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</si>
  <si>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</si>
  <si>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</si>
  <si>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січень-березень</t>
  </si>
  <si>
    <t>виконання по доходах за січень-березень</t>
  </si>
  <si>
    <t>%</t>
  </si>
  <si>
    <t>затерджено з урахуванням змін на 
січень-березень</t>
  </si>
  <si>
    <t>касові видатки  за січень-березень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</si>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</sst>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352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 wrapText="1"/>
    </xf>
    <xf numFmtId="0" fontId="4" fillId="0" borderId="16" xfId="335" applyFont="1" applyBorder="1">
      <alignment/>
      <protection/>
    </xf>
    <xf numFmtId="1" fontId="4" fillId="0" borderId="18" xfId="335" applyNumberFormat="1" applyFont="1" applyBorder="1">
      <alignment/>
      <protection/>
    </xf>
    <xf numFmtId="172" fontId="6" fillId="0" borderId="21" xfId="0" applyNumberFormat="1" applyFont="1" applyFill="1" applyBorder="1" applyAlignment="1">
      <alignment vertical="center"/>
    </xf>
    <xf numFmtId="174" fontId="8" fillId="0" borderId="24" xfId="334" applyNumberFormat="1" applyFont="1" applyFill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9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4" fontId="8" fillId="0" borderId="17" xfId="333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" fontId="8" fillId="0" borderId="17" xfId="338" applyNumberFormat="1" applyFont="1" applyFill="1" applyBorder="1" applyAlignment="1">
      <alignment vertical="center" wrapText="1"/>
      <protection/>
    </xf>
    <xf numFmtId="172" fontId="6" fillId="0" borderId="18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0" fontId="4" fillId="0" borderId="37" xfId="335" applyFont="1" applyBorder="1">
      <alignment/>
      <protection/>
    </xf>
    <xf numFmtId="1" fontId="4" fillId="0" borderId="38" xfId="335" applyNumberFormat="1" applyFont="1" applyBorder="1">
      <alignment/>
      <protection/>
    </xf>
    <xf numFmtId="172" fontId="6" fillId="0" borderId="39" xfId="0" applyNumberFormat="1" applyFont="1" applyFill="1" applyBorder="1" applyAlignment="1">
      <alignment vertical="center"/>
    </xf>
    <xf numFmtId="174" fontId="4" fillId="0" borderId="24" xfId="334" applyNumberFormat="1" applyFill="1" applyBorder="1" applyAlignment="1">
      <alignment vertical="center" wrapText="1"/>
      <protection/>
    </xf>
    <xf numFmtId="172" fontId="6" fillId="0" borderId="40" xfId="0" applyNumberFormat="1" applyFont="1" applyFill="1" applyBorder="1" applyAlignment="1">
      <alignment vertical="center"/>
    </xf>
    <xf numFmtId="174" fontId="4" fillId="0" borderId="40" xfId="339" applyNumberFormat="1" applyFont="1" applyBorder="1" applyAlignment="1">
      <alignment vertical="center" wrapText="1"/>
      <protection/>
    </xf>
    <xf numFmtId="1" fontId="4" fillId="0" borderId="40" xfId="338" applyNumberFormat="1" applyFont="1" applyFill="1" applyBorder="1" applyAlignment="1">
      <alignment vertical="center" wrapText="1"/>
      <protection/>
    </xf>
    <xf numFmtId="174" fontId="0" fillId="0" borderId="40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 wrapText="1"/>
    </xf>
    <xf numFmtId="0" fontId="4" fillId="0" borderId="42" xfId="335" applyFont="1" applyBorder="1">
      <alignment/>
      <protection/>
    </xf>
    <xf numFmtId="1" fontId="4" fillId="0" borderId="43" xfId="335" applyNumberFormat="1" applyFont="1" applyBorder="1">
      <alignment/>
      <protection/>
    </xf>
    <xf numFmtId="172" fontId="6" fillId="0" borderId="44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8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74" fontId="4" fillId="0" borderId="24" xfId="333" applyNumberFormat="1" applyBorder="1" applyAlignment="1">
      <alignment vertical="center" wrapText="1"/>
      <protection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40" applyNumberFormat="1" applyFont="1" applyFill="1" applyBorder="1" applyAlignment="1">
      <alignment vertical="center" wrapText="1"/>
      <protection/>
    </xf>
    <xf numFmtId="0" fontId="0" fillId="0" borderId="3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 wrapText="1"/>
    </xf>
    <xf numFmtId="172" fontId="6" fillId="0" borderId="46" xfId="0" applyNumberFormat="1" applyFont="1" applyFill="1" applyBorder="1" applyAlignment="1">
      <alignment vertical="center"/>
    </xf>
    <xf numFmtId="174" fontId="4" fillId="0" borderId="40" xfId="341" applyNumberFormat="1" applyFont="1" applyBorder="1" applyAlignment="1">
      <alignment vertical="center" wrapText="1"/>
      <protection/>
    </xf>
    <xf numFmtId="172" fontId="6" fillId="0" borderId="47" xfId="0" applyNumberFormat="1" applyFont="1" applyFill="1" applyBorder="1" applyAlignment="1">
      <alignment vertical="center"/>
    </xf>
    <xf numFmtId="174" fontId="4" fillId="0" borderId="48" xfId="339" applyNumberFormat="1" applyFont="1" applyBorder="1" applyAlignment="1">
      <alignment vertical="center" wrapText="1"/>
      <protection/>
    </xf>
    <xf numFmtId="1" fontId="0" fillId="0" borderId="47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1" fontId="4" fillId="0" borderId="47" xfId="338" applyNumberFormat="1" applyFont="1" applyFill="1" applyBorder="1" applyAlignment="1">
      <alignment vertical="center" wrapText="1"/>
      <protection/>
    </xf>
    <xf numFmtId="174" fontId="0" fillId="0" borderId="47" xfId="0" applyNumberFormat="1" applyFont="1" applyFill="1" applyBorder="1" applyAlignment="1">
      <alignment vertical="center" wrapText="1"/>
    </xf>
    <xf numFmtId="172" fontId="6" fillId="0" borderId="49" xfId="0" applyNumberFormat="1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" fontId="6" fillId="0" borderId="17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4" xfId="336" applyBorder="1">
      <alignment/>
      <protection/>
    </xf>
    <xf numFmtId="172" fontId="6" fillId="0" borderId="51" xfId="0" applyNumberFormat="1" applyFont="1" applyFill="1" applyBorder="1" applyAlignment="1">
      <alignment vertical="center"/>
    </xf>
    <xf numFmtId="174" fontId="4" fillId="0" borderId="24" xfId="339" applyNumberFormat="1" applyFont="1" applyBorder="1" applyAlignment="1">
      <alignment vertical="center" wrapText="1"/>
      <protection/>
    </xf>
    <xf numFmtId="14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1" fontId="0" fillId="0" borderId="40" xfId="0" applyNumberFormat="1" applyFont="1" applyFill="1" applyBorder="1" applyAlignment="1">
      <alignment vertical="center"/>
    </xf>
    <xf numFmtId="174" fontId="0" fillId="0" borderId="40" xfId="0" applyNumberFormat="1" applyFont="1" applyFill="1" applyBorder="1" applyAlignment="1">
      <alignment vertical="center" wrapText="1"/>
    </xf>
    <xf numFmtId="1" fontId="0" fillId="0" borderId="40" xfId="0" applyNumberFormat="1" applyFont="1" applyFill="1" applyBorder="1" applyAlignment="1">
      <alignment vertical="center" wrapText="1"/>
    </xf>
    <xf numFmtId="172" fontId="6" fillId="0" borderId="52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3" xfId="0" applyNumberFormat="1" applyFont="1" applyFill="1" applyBorder="1" applyAlignment="1">
      <alignment vertical="center"/>
    </xf>
    <xf numFmtId="14" fontId="0" fillId="0" borderId="47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" fontId="6" fillId="0" borderId="54" xfId="0" applyNumberFormat="1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horizontal="center"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58" xfId="0" applyNumberFormat="1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4" fillId="0" borderId="42" xfId="337" applyFont="1" applyBorder="1">
      <alignment/>
      <protection/>
    </xf>
    <xf numFmtId="1" fontId="4" fillId="0" borderId="43" xfId="337" applyNumberFormat="1" applyFont="1" applyBorder="1">
      <alignment/>
      <protection/>
    </xf>
    <xf numFmtId="172" fontId="6" fillId="0" borderId="12" xfId="0" applyNumberFormat="1" applyFont="1" applyFill="1" applyBorder="1" applyAlignment="1">
      <alignment vertical="center"/>
    </xf>
    <xf numFmtId="174" fontId="8" fillId="0" borderId="47" xfId="341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7" xfId="339" applyNumberFormat="1" applyFont="1" applyBorder="1" applyAlignment="1">
      <alignment vertical="center" wrapText="1"/>
      <protection/>
    </xf>
    <xf numFmtId="174" fontId="6" fillId="0" borderId="56" xfId="0" applyNumberFormat="1" applyFont="1" applyFill="1" applyBorder="1" applyAlignment="1">
      <alignment vertical="center"/>
    </xf>
    <xf numFmtId="1" fontId="8" fillId="0" borderId="56" xfId="338" applyNumberFormat="1" applyFont="1" applyFill="1" applyBorder="1" applyAlignment="1">
      <alignment vertical="center" wrapText="1"/>
      <protection/>
    </xf>
    <xf numFmtId="172" fontId="6" fillId="0" borderId="56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</cellXfs>
  <cellStyles count="33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22 05  2017" xfId="333"/>
    <cellStyle name="Обычный_ВИДАТКИ 2802 2018" xfId="334"/>
    <cellStyle name="Обычный_доходи 11 08 2017" xfId="335"/>
    <cellStyle name="Обычный_доходи 20 10 2017" xfId="336"/>
    <cellStyle name="Обычный_доходи 24.04 2017" xfId="337"/>
    <cellStyle name="Обычный_жовтень касові" xfId="338"/>
    <cellStyle name="Обычный_Книга1" xfId="339"/>
    <cellStyle name="Обычный_КФК" xfId="340"/>
    <cellStyle name="Обычный_щопонеділка" xfId="341"/>
    <cellStyle name="Followed Hyperlink" xfId="342"/>
    <cellStyle name="Плохой" xfId="343"/>
    <cellStyle name="Пояснение" xfId="344"/>
    <cellStyle name="Примечание" xfId="345"/>
    <cellStyle name="Percent" xfId="346"/>
    <cellStyle name="Связанная ячейка" xfId="347"/>
    <cellStyle name="Текст предупреждения" xfId="348"/>
    <cellStyle name="Comma" xfId="349"/>
    <cellStyle name="Comma [0]" xfId="350"/>
    <cellStyle name="Хороший" xfId="3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2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7" sqref="D17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 t="s">
        <v>0</v>
      </c>
      <c r="C2" s="4"/>
      <c r="D2" s="4"/>
    </row>
    <row r="5" spans="2:26" ht="18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2</v>
      </c>
      <c r="D7" s="10"/>
      <c r="E7" s="11"/>
      <c r="F7" s="12" t="s">
        <v>3</v>
      </c>
      <c r="G7" s="13"/>
      <c r="H7" s="14"/>
      <c r="I7" s="15" t="s">
        <v>4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5</v>
      </c>
      <c r="C8" s="20"/>
      <c r="D8" s="20"/>
      <c r="E8" s="21"/>
      <c r="F8" s="22"/>
      <c r="G8" s="23"/>
      <c r="H8" s="24"/>
      <c r="I8" s="15" t="s">
        <v>6</v>
      </c>
      <c r="J8" s="16"/>
      <c r="K8" s="17"/>
      <c r="L8" s="15" t="s">
        <v>7</v>
      </c>
      <c r="M8" s="16"/>
      <c r="N8" s="17"/>
      <c r="O8" s="25" t="s">
        <v>8</v>
      </c>
      <c r="P8" s="26"/>
      <c r="Q8" s="26"/>
      <c r="R8" s="26" t="s">
        <v>9</v>
      </c>
      <c r="S8" s="26"/>
      <c r="T8" s="26"/>
      <c r="U8" s="27" t="s">
        <v>10</v>
      </c>
      <c r="V8" s="26"/>
      <c r="W8" s="26"/>
      <c r="X8" s="26" t="s">
        <v>11</v>
      </c>
      <c r="Y8" s="26"/>
      <c r="Z8" s="28"/>
    </row>
    <row r="9" spans="1:26" ht="87.75" customHeight="1" thickBot="1">
      <c r="A9" s="18"/>
      <c r="B9" s="29"/>
      <c r="C9" s="30" t="s">
        <v>12</v>
      </c>
      <c r="D9" s="31" t="s">
        <v>13</v>
      </c>
      <c r="E9" s="32" t="s">
        <v>14</v>
      </c>
      <c r="F9" s="33" t="s">
        <v>15</v>
      </c>
      <c r="G9" s="34" t="s">
        <v>16</v>
      </c>
      <c r="H9" s="35" t="s">
        <v>14</v>
      </c>
      <c r="I9" s="33" t="s">
        <v>15</v>
      </c>
      <c r="J9" s="34" t="s">
        <v>16</v>
      </c>
      <c r="K9" s="36" t="s">
        <v>14</v>
      </c>
      <c r="L9" s="33" t="s">
        <v>15</v>
      </c>
      <c r="M9" s="34" t="s">
        <v>16</v>
      </c>
      <c r="N9" s="36" t="s">
        <v>14</v>
      </c>
      <c r="O9" s="33" t="s">
        <v>15</v>
      </c>
      <c r="P9" s="34" t="s">
        <v>16</v>
      </c>
      <c r="Q9" s="36" t="s">
        <v>14</v>
      </c>
      <c r="R9" s="33" t="s">
        <v>15</v>
      </c>
      <c r="S9" s="34" t="s">
        <v>16</v>
      </c>
      <c r="T9" s="36" t="s">
        <v>14</v>
      </c>
      <c r="U9" s="33" t="s">
        <v>15</v>
      </c>
      <c r="V9" s="34" t="s">
        <v>16</v>
      </c>
      <c r="W9" s="36" t="s">
        <v>14</v>
      </c>
      <c r="X9" s="33" t="s">
        <v>15</v>
      </c>
      <c r="Y9" s="34" t="s">
        <v>16</v>
      </c>
      <c r="Z9" s="37" t="s">
        <v>14</v>
      </c>
    </row>
    <row r="10" spans="1:26" ht="42.75" customHeight="1" thickBot="1">
      <c r="A10" s="38"/>
      <c r="B10" s="39" t="s">
        <v>17</v>
      </c>
      <c r="C10" s="40">
        <v>12407394</v>
      </c>
      <c r="D10" s="41">
        <v>9924614.129999999</v>
      </c>
      <c r="E10" s="42">
        <f aca="true" t="shared" si="0" ref="E10:E29">D10/C10*100</f>
        <v>79.98951375284769</v>
      </c>
      <c r="F10" s="43">
        <v>10927434</v>
      </c>
      <c r="G10" s="43">
        <v>3892546.92</v>
      </c>
      <c r="H10" s="44">
        <f aca="true" t="shared" si="1" ref="H10:H29">G10/F10*100</f>
        <v>35.62178385154282</v>
      </c>
      <c r="I10" s="45">
        <v>1990034</v>
      </c>
      <c r="J10" s="45">
        <v>590973.55</v>
      </c>
      <c r="K10" s="46">
        <f aca="true" t="shared" si="2" ref="K10:K29">J10/I10*100</f>
        <v>29.69665593653174</v>
      </c>
      <c r="L10" s="47"/>
      <c r="M10" s="48"/>
      <c r="N10" s="49"/>
      <c r="O10" s="50">
        <v>4869400</v>
      </c>
      <c r="P10" s="50">
        <v>2538565.35</v>
      </c>
      <c r="Q10" s="51">
        <f aca="true" t="shared" si="3" ref="Q10:Q15">P10/O10*100</f>
        <v>52.133021522158785</v>
      </c>
      <c r="R10" s="52"/>
      <c r="S10" s="52"/>
      <c r="T10" s="46"/>
      <c r="U10" s="53">
        <v>2641000</v>
      </c>
      <c r="V10" s="53">
        <v>691870.23</v>
      </c>
      <c r="W10" s="46">
        <f aca="true" t="shared" si="4" ref="W10:W18">V10/U10*100</f>
        <v>26.197282468761834</v>
      </c>
      <c r="X10" s="53"/>
      <c r="Y10" s="53"/>
      <c r="Z10" s="54"/>
    </row>
    <row r="11" spans="1:26" ht="39.75" customHeight="1">
      <c r="A11" s="18"/>
      <c r="B11" s="55" t="s">
        <v>18</v>
      </c>
      <c r="C11" s="56">
        <v>2410084</v>
      </c>
      <c r="D11" s="57">
        <v>2200239.37</v>
      </c>
      <c r="E11" s="58">
        <f t="shared" si="0"/>
        <v>91.29305742040526</v>
      </c>
      <c r="F11" s="59">
        <v>2595534</v>
      </c>
      <c r="G11" s="59">
        <v>948967.25</v>
      </c>
      <c r="H11" s="60">
        <f t="shared" si="1"/>
        <v>36.56154186383226</v>
      </c>
      <c r="I11" s="61">
        <v>581690</v>
      </c>
      <c r="J11" s="61">
        <v>330913.68</v>
      </c>
      <c r="K11" s="60">
        <f t="shared" si="2"/>
        <v>56.88832195843146</v>
      </c>
      <c r="L11" s="62"/>
      <c r="M11" s="62"/>
      <c r="N11" s="60"/>
      <c r="O11" s="62">
        <v>1020253</v>
      </c>
      <c r="P11" s="62">
        <v>413418.03</v>
      </c>
      <c r="Q11" s="60">
        <f t="shared" si="3"/>
        <v>40.5211285828123</v>
      </c>
      <c r="R11" s="63"/>
      <c r="S11" s="63"/>
      <c r="T11" s="60"/>
      <c r="U11" s="62">
        <v>650831</v>
      </c>
      <c r="V11" s="62">
        <v>52260.88</v>
      </c>
      <c r="W11" s="60">
        <f t="shared" si="4"/>
        <v>8.029869505294</v>
      </c>
      <c r="X11" s="62">
        <v>307810</v>
      </c>
      <c r="Y11" s="62">
        <v>152374.66</v>
      </c>
      <c r="Z11" s="64">
        <f>Y11/X11*100</f>
        <v>49.50282966765213</v>
      </c>
    </row>
    <row r="12" spans="1:26" ht="25.5">
      <c r="A12" s="18"/>
      <c r="B12" s="65" t="s">
        <v>19</v>
      </c>
      <c r="C12" s="66">
        <v>2489208</v>
      </c>
      <c r="D12" s="67">
        <v>2399473.37</v>
      </c>
      <c r="E12" s="68">
        <f t="shared" si="0"/>
        <v>96.39505296463776</v>
      </c>
      <c r="F12" s="59">
        <v>2630662</v>
      </c>
      <c r="G12" s="59">
        <v>902374.68</v>
      </c>
      <c r="H12" s="69">
        <f t="shared" si="1"/>
        <v>34.30219009511675</v>
      </c>
      <c r="I12" s="61">
        <v>1149443</v>
      </c>
      <c r="J12" s="61">
        <v>314088.29</v>
      </c>
      <c r="K12" s="69">
        <f t="shared" si="2"/>
        <v>27.32526014774112</v>
      </c>
      <c r="L12" s="70"/>
      <c r="M12" s="70"/>
      <c r="N12" s="69"/>
      <c r="O12" s="71">
        <v>705049</v>
      </c>
      <c r="P12" s="71">
        <v>388607.92</v>
      </c>
      <c r="Q12" s="69">
        <f t="shared" si="3"/>
        <v>55.117859893425845</v>
      </c>
      <c r="R12" s="72"/>
      <c r="S12" s="72"/>
      <c r="T12" s="69"/>
      <c r="U12" s="71">
        <v>340000</v>
      </c>
      <c r="V12" s="71">
        <v>36671.61</v>
      </c>
      <c r="W12" s="69">
        <f t="shared" si="4"/>
        <v>10.785767647058824</v>
      </c>
      <c r="X12" s="71">
        <v>366070</v>
      </c>
      <c r="Y12" s="71">
        <v>133506.86</v>
      </c>
      <c r="Z12" s="73">
        <f>Y12/X12*100</f>
        <v>36.470308957303246</v>
      </c>
    </row>
    <row r="13" spans="1:26" ht="25.5" hidden="1">
      <c r="A13" s="18"/>
      <c r="B13" s="65" t="s">
        <v>20</v>
      </c>
      <c r="C13" s="66"/>
      <c r="D13" s="67"/>
      <c r="E13" s="68" t="e">
        <f t="shared" si="0"/>
        <v>#DIV/0!</v>
      </c>
      <c r="F13" s="59"/>
      <c r="G13" s="59"/>
      <c r="H13" s="69" t="e">
        <f t="shared" si="1"/>
        <v>#DIV/0!</v>
      </c>
      <c r="I13" s="61"/>
      <c r="J13" s="61"/>
      <c r="K13" s="69" t="e">
        <f t="shared" si="2"/>
        <v>#DIV/0!</v>
      </c>
      <c r="L13" s="74"/>
      <c r="M13" s="74"/>
      <c r="N13" s="69"/>
      <c r="O13" s="71"/>
      <c r="P13" s="71"/>
      <c r="Q13" s="69" t="e">
        <f t="shared" si="3"/>
        <v>#DIV/0!</v>
      </c>
      <c r="R13" s="72"/>
      <c r="S13" s="72"/>
      <c r="T13" s="69"/>
      <c r="U13" s="71"/>
      <c r="V13" s="71"/>
      <c r="W13" s="69" t="e">
        <f t="shared" si="4"/>
        <v>#DIV/0!</v>
      </c>
      <c r="X13" s="71"/>
      <c r="Y13" s="71"/>
      <c r="Z13" s="73"/>
    </row>
    <row r="14" spans="1:26" ht="25.5">
      <c r="A14" s="18"/>
      <c r="B14" s="65" t="s">
        <v>21</v>
      </c>
      <c r="C14" s="66">
        <v>3464879</v>
      </c>
      <c r="D14" s="67">
        <v>3117974.39</v>
      </c>
      <c r="E14" s="68">
        <f t="shared" si="0"/>
        <v>89.98797331739435</v>
      </c>
      <c r="F14" s="59">
        <v>3942110</v>
      </c>
      <c r="G14" s="59">
        <v>1592421.95</v>
      </c>
      <c r="H14" s="69">
        <f t="shared" si="1"/>
        <v>40.395167816220244</v>
      </c>
      <c r="I14" s="61">
        <v>852287</v>
      </c>
      <c r="J14" s="61">
        <v>407736.91</v>
      </c>
      <c r="K14" s="69">
        <f t="shared" si="2"/>
        <v>47.840329607280175</v>
      </c>
      <c r="L14" s="75">
        <v>281600</v>
      </c>
      <c r="M14" s="75">
        <v>112638.45</v>
      </c>
      <c r="N14" s="69">
        <f>M14/L14*100</f>
        <v>39.999449573863636</v>
      </c>
      <c r="O14" s="71">
        <v>1383766</v>
      </c>
      <c r="P14" s="71">
        <v>748520.27</v>
      </c>
      <c r="Q14" s="69">
        <f t="shared" si="3"/>
        <v>54.0929803160361</v>
      </c>
      <c r="R14" s="72"/>
      <c r="S14" s="72"/>
      <c r="T14" s="69"/>
      <c r="U14" s="71">
        <v>922919</v>
      </c>
      <c r="V14" s="71">
        <v>153222.13</v>
      </c>
      <c r="W14" s="69">
        <f t="shared" si="4"/>
        <v>16.60190439247648</v>
      </c>
      <c r="X14" s="71">
        <v>346038</v>
      </c>
      <c r="Y14" s="71">
        <v>170304.19</v>
      </c>
      <c r="Z14" s="73">
        <f>Y14/X14*100</f>
        <v>49.215458995832826</v>
      </c>
    </row>
    <row r="15" spans="1:26" ht="25.5">
      <c r="A15" s="18"/>
      <c r="B15" s="65" t="s">
        <v>22</v>
      </c>
      <c r="C15" s="66">
        <v>836643</v>
      </c>
      <c r="D15" s="67">
        <v>801355.51</v>
      </c>
      <c r="E15" s="68">
        <f t="shared" si="0"/>
        <v>95.78225240634298</v>
      </c>
      <c r="F15" s="59">
        <v>836643</v>
      </c>
      <c r="G15" s="59">
        <v>488895.58</v>
      </c>
      <c r="H15" s="69">
        <f t="shared" si="1"/>
        <v>58.43538761455005</v>
      </c>
      <c r="I15" s="61">
        <v>209620</v>
      </c>
      <c r="J15" s="61">
        <v>163332.81</v>
      </c>
      <c r="K15" s="69">
        <f t="shared" si="2"/>
        <v>77.91852399580192</v>
      </c>
      <c r="L15" s="76"/>
      <c r="M15" s="77"/>
      <c r="N15" s="78"/>
      <c r="O15" s="71">
        <v>492828</v>
      </c>
      <c r="P15" s="71">
        <v>254970.25</v>
      </c>
      <c r="Q15" s="69">
        <f t="shared" si="3"/>
        <v>51.736153384142135</v>
      </c>
      <c r="R15" s="72"/>
      <c r="S15" s="72"/>
      <c r="T15" s="69"/>
      <c r="U15" s="71">
        <v>21100</v>
      </c>
      <c r="V15" s="71">
        <v>10562.76</v>
      </c>
      <c r="W15" s="69">
        <f t="shared" si="4"/>
        <v>50.060473933649284</v>
      </c>
      <c r="X15" s="71">
        <v>113095</v>
      </c>
      <c r="Y15" s="71">
        <v>60029.76</v>
      </c>
      <c r="Z15" s="73">
        <f>Y15/X15*100</f>
        <v>53.07905742959459</v>
      </c>
    </row>
    <row r="16" spans="1:26" ht="25.5">
      <c r="A16" s="18"/>
      <c r="B16" s="65" t="s">
        <v>23</v>
      </c>
      <c r="C16" s="66">
        <v>568529</v>
      </c>
      <c r="D16" s="67">
        <v>917444.81</v>
      </c>
      <c r="E16" s="68">
        <f t="shared" si="0"/>
        <v>161.3716820074262</v>
      </c>
      <c r="F16" s="59">
        <v>568529</v>
      </c>
      <c r="G16" s="59">
        <v>317636.78</v>
      </c>
      <c r="H16" s="69">
        <f t="shared" si="1"/>
        <v>55.86993451521383</v>
      </c>
      <c r="I16" s="61">
        <v>351079</v>
      </c>
      <c r="J16" s="61">
        <v>191431.83</v>
      </c>
      <c r="K16" s="69">
        <f t="shared" si="2"/>
        <v>54.52671051244876</v>
      </c>
      <c r="L16" s="76"/>
      <c r="M16" s="77"/>
      <c r="N16" s="79"/>
      <c r="O16" s="80"/>
      <c r="P16" s="80"/>
      <c r="Q16" s="69"/>
      <c r="R16" s="72"/>
      <c r="S16" s="72"/>
      <c r="T16" s="69"/>
      <c r="U16" s="71">
        <v>114866</v>
      </c>
      <c r="V16" s="71">
        <v>64423.21</v>
      </c>
      <c r="W16" s="69">
        <f t="shared" si="4"/>
        <v>56.085534448836036</v>
      </c>
      <c r="X16" s="71">
        <v>99584</v>
      </c>
      <c r="Y16" s="71">
        <v>61781.74</v>
      </c>
      <c r="Z16" s="73">
        <f>Y16/X16*100</f>
        <v>62.03982567480719</v>
      </c>
    </row>
    <row r="17" spans="1:26" ht="26.25" thickBot="1">
      <c r="A17" s="81"/>
      <c r="B17" s="82" t="s">
        <v>24</v>
      </c>
      <c r="C17" s="66">
        <v>7512787</v>
      </c>
      <c r="D17" s="67">
        <v>6696534.359999999</v>
      </c>
      <c r="E17" s="83">
        <f t="shared" si="0"/>
        <v>89.13515530255283</v>
      </c>
      <c r="F17" s="84">
        <v>6607534</v>
      </c>
      <c r="G17" s="84">
        <v>2642249.51</v>
      </c>
      <c r="H17" s="85">
        <f t="shared" si="1"/>
        <v>39.988436079178705</v>
      </c>
      <c r="I17" s="86">
        <v>1537575</v>
      </c>
      <c r="J17" s="86">
        <v>746848.14</v>
      </c>
      <c r="K17" s="85">
        <f t="shared" si="2"/>
        <v>48.57311936003122</v>
      </c>
      <c r="L17" s="87"/>
      <c r="M17" s="88"/>
      <c r="N17" s="89"/>
      <c r="O17" s="90">
        <v>3296089</v>
      </c>
      <c r="P17" s="90">
        <v>1352219.32</v>
      </c>
      <c r="Q17" s="85">
        <f>P17/O17*100</f>
        <v>41.02496382834323</v>
      </c>
      <c r="R17" s="91"/>
      <c r="S17" s="91"/>
      <c r="T17" s="85"/>
      <c r="U17" s="90">
        <v>696463</v>
      </c>
      <c r="V17" s="90">
        <v>115789.88</v>
      </c>
      <c r="W17" s="85">
        <f t="shared" si="4"/>
        <v>16.62541728706335</v>
      </c>
      <c r="X17" s="90">
        <v>768089</v>
      </c>
      <c r="Y17" s="90">
        <v>297380.17</v>
      </c>
      <c r="Z17" s="92">
        <f>Y17/X17*100</f>
        <v>38.71688957920241</v>
      </c>
    </row>
    <row r="18" spans="1:26" ht="26.25" thickBot="1">
      <c r="A18" s="93"/>
      <c r="B18" s="94" t="s">
        <v>25</v>
      </c>
      <c r="C18" s="95">
        <f>SUM(C11:C17)</f>
        <v>17282130</v>
      </c>
      <c r="D18" s="95">
        <f>SUM(D11:D17)</f>
        <v>16133021.81</v>
      </c>
      <c r="E18" s="96">
        <f t="shared" si="0"/>
        <v>93.35088794031753</v>
      </c>
      <c r="F18" s="95">
        <f>SUM(F11:F17)</f>
        <v>17181012</v>
      </c>
      <c r="G18" s="95">
        <f>SUM(G11:G17)</f>
        <v>6892545.75</v>
      </c>
      <c r="H18" s="97">
        <f t="shared" si="1"/>
        <v>40.11722796072781</v>
      </c>
      <c r="I18" s="95">
        <f>SUM(I11:I17)</f>
        <v>4681694</v>
      </c>
      <c r="J18" s="95">
        <f>SUM(J11:J17)</f>
        <v>2154351.66</v>
      </c>
      <c r="K18" s="97">
        <f t="shared" si="2"/>
        <v>46.01649872887891</v>
      </c>
      <c r="L18" s="98">
        <f>SUM(L11:L17)</f>
        <v>281600</v>
      </c>
      <c r="M18" s="95">
        <f>SUM(M11:M17)</f>
        <v>112638.45</v>
      </c>
      <c r="N18" s="97">
        <f>M18/L18*100</f>
        <v>39.999449573863636</v>
      </c>
      <c r="O18" s="95">
        <f>SUM(O11:O17)</f>
        <v>6897985</v>
      </c>
      <c r="P18" s="95">
        <f>SUM(P11:P17)</f>
        <v>3157735.79</v>
      </c>
      <c r="Q18" s="97">
        <f>P18/O18*100</f>
        <v>45.77765521380519</v>
      </c>
      <c r="R18" s="99">
        <f>SUM(R11:R17)</f>
        <v>0</v>
      </c>
      <c r="S18" s="99">
        <f>SUM(S11:S17)</f>
        <v>0</v>
      </c>
      <c r="T18" s="97"/>
      <c r="U18" s="95">
        <f>SUM(U11:U17)</f>
        <v>2746179</v>
      </c>
      <c r="V18" s="95">
        <f>SUM(V11:V17)</f>
        <v>432930.47000000003</v>
      </c>
      <c r="W18" s="97">
        <f t="shared" si="4"/>
        <v>15.76483069748913</v>
      </c>
      <c r="X18" s="95">
        <f>SUM(X11:X17)</f>
        <v>2000686</v>
      </c>
      <c r="Y18" s="95">
        <f>SUM(Y11:Y17)</f>
        <v>875377.3800000001</v>
      </c>
      <c r="Z18" s="54">
        <f>Y18/X18*100</f>
        <v>43.75386142553105</v>
      </c>
    </row>
    <row r="19" spans="1:26" ht="25.5">
      <c r="A19" s="18"/>
      <c r="B19" s="55" t="s">
        <v>26</v>
      </c>
      <c r="C19" s="100">
        <v>183037</v>
      </c>
      <c r="D19" s="100">
        <v>233018.07</v>
      </c>
      <c r="E19" s="101">
        <f t="shared" si="0"/>
        <v>127.30653911504233</v>
      </c>
      <c r="F19" s="75">
        <v>254114</v>
      </c>
      <c r="G19" s="75">
        <v>166666.36</v>
      </c>
      <c r="H19" s="60">
        <f t="shared" si="1"/>
        <v>65.58724037243127</v>
      </c>
      <c r="I19" s="102">
        <v>254114</v>
      </c>
      <c r="J19" s="102">
        <v>166666.36</v>
      </c>
      <c r="K19" s="60">
        <f t="shared" si="2"/>
        <v>65.58724037243127</v>
      </c>
      <c r="L19" s="103"/>
      <c r="M19" s="104"/>
      <c r="N19" s="105"/>
      <c r="O19" s="106"/>
      <c r="P19" s="106"/>
      <c r="Q19" s="60"/>
      <c r="R19" s="107"/>
      <c r="S19" s="107"/>
      <c r="T19" s="60"/>
      <c r="U19" s="62">
        <v>0</v>
      </c>
      <c r="V19" s="62">
        <v>0</v>
      </c>
      <c r="W19" s="60"/>
      <c r="X19" s="108"/>
      <c r="Y19" s="108"/>
      <c r="Z19" s="64"/>
    </row>
    <row r="20" spans="1:26" ht="25.5">
      <c r="A20" s="18"/>
      <c r="B20" s="65" t="s">
        <v>27</v>
      </c>
      <c r="C20" s="100">
        <v>1442087</v>
      </c>
      <c r="D20" s="100">
        <v>1456717.62</v>
      </c>
      <c r="E20" s="109">
        <f t="shared" si="0"/>
        <v>101.01454489222913</v>
      </c>
      <c r="F20" s="75">
        <v>1506148</v>
      </c>
      <c r="G20" s="75">
        <v>936191.66</v>
      </c>
      <c r="H20" s="69">
        <f t="shared" si="1"/>
        <v>62.15801236000712</v>
      </c>
      <c r="I20" s="102">
        <v>363844</v>
      </c>
      <c r="J20" s="102">
        <v>242716.67</v>
      </c>
      <c r="K20" s="69">
        <f t="shared" si="2"/>
        <v>66.70899341476017</v>
      </c>
      <c r="L20" s="110"/>
      <c r="M20" s="77"/>
      <c r="N20" s="79"/>
      <c r="O20" s="71">
        <v>873703</v>
      </c>
      <c r="P20" s="71">
        <v>547139.95</v>
      </c>
      <c r="Q20" s="69">
        <f>P20/O20*100</f>
        <v>62.62310533442141</v>
      </c>
      <c r="R20" s="72"/>
      <c r="S20" s="72"/>
      <c r="T20" s="69"/>
      <c r="U20" s="71">
        <v>19345</v>
      </c>
      <c r="V20" s="71">
        <v>9641.84</v>
      </c>
      <c r="W20" s="69">
        <f aca="true" t="shared" si="5" ref="W20:W27">V20/U20*100</f>
        <v>49.841509433962266</v>
      </c>
      <c r="X20" s="71">
        <v>240170</v>
      </c>
      <c r="Y20" s="71">
        <v>136693.2</v>
      </c>
      <c r="Z20" s="73">
        <f aca="true" t="shared" si="6" ref="Z20:Z29">Y20/X20*100</f>
        <v>56.91518507723696</v>
      </c>
    </row>
    <row r="21" spans="1:26" ht="25.5">
      <c r="A21" s="18"/>
      <c r="B21" s="65" t="s">
        <v>28</v>
      </c>
      <c r="C21" s="100">
        <v>272032</v>
      </c>
      <c r="D21" s="100">
        <v>237495.24</v>
      </c>
      <c r="E21" s="109">
        <f t="shared" si="0"/>
        <v>87.30415539348311</v>
      </c>
      <c r="F21" s="75">
        <v>342159</v>
      </c>
      <c r="G21" s="75">
        <v>164176.07</v>
      </c>
      <c r="H21" s="69">
        <f t="shared" si="1"/>
        <v>47.98239122747027</v>
      </c>
      <c r="I21" s="102">
        <v>151488</v>
      </c>
      <c r="J21" s="102">
        <v>81614.54</v>
      </c>
      <c r="K21" s="69">
        <f t="shared" si="2"/>
        <v>53.8752508449514</v>
      </c>
      <c r="L21" s="110"/>
      <c r="M21" s="77"/>
      <c r="N21" s="79"/>
      <c r="O21" s="80"/>
      <c r="P21" s="80"/>
      <c r="Q21" s="69"/>
      <c r="R21" s="72"/>
      <c r="S21" s="72"/>
      <c r="T21" s="69"/>
      <c r="U21" s="71">
        <v>54900</v>
      </c>
      <c r="V21" s="71">
        <v>2578.23</v>
      </c>
      <c r="W21" s="69">
        <f t="shared" si="5"/>
        <v>4.696229508196721</v>
      </c>
      <c r="X21" s="71">
        <v>135771</v>
      </c>
      <c r="Y21" s="71">
        <v>79983.3</v>
      </c>
      <c r="Z21" s="73">
        <f t="shared" si="6"/>
        <v>58.91044479307068</v>
      </c>
    </row>
    <row r="22" spans="1:26" ht="25.5">
      <c r="A22" s="18"/>
      <c r="B22" s="65" t="s">
        <v>29</v>
      </c>
      <c r="C22" s="100">
        <v>1060465</v>
      </c>
      <c r="D22" s="100">
        <v>426302.56</v>
      </c>
      <c r="E22" s="109">
        <f t="shared" si="0"/>
        <v>40.19958791662148</v>
      </c>
      <c r="F22" s="75">
        <v>519914</v>
      </c>
      <c r="G22" s="75">
        <v>246559.5</v>
      </c>
      <c r="H22" s="69">
        <f t="shared" si="1"/>
        <v>47.423131517904885</v>
      </c>
      <c r="I22" s="102">
        <v>293524</v>
      </c>
      <c r="J22" s="102">
        <v>133198.81</v>
      </c>
      <c r="K22" s="69">
        <f t="shared" si="2"/>
        <v>45.37918875458225</v>
      </c>
      <c r="L22" s="110"/>
      <c r="M22" s="77"/>
      <c r="N22" s="79"/>
      <c r="O22" s="71"/>
      <c r="P22" s="71"/>
      <c r="Q22" s="69"/>
      <c r="R22" s="72"/>
      <c r="S22" s="72"/>
      <c r="T22" s="69"/>
      <c r="U22" s="71">
        <v>100461</v>
      </c>
      <c r="V22" s="71">
        <v>41403.75</v>
      </c>
      <c r="W22" s="69">
        <f t="shared" si="5"/>
        <v>41.21375459133395</v>
      </c>
      <c r="X22" s="71">
        <v>108585</v>
      </c>
      <c r="Y22" s="71">
        <v>62908.94</v>
      </c>
      <c r="Z22" s="73">
        <f t="shared" si="6"/>
        <v>57.93520283648754</v>
      </c>
    </row>
    <row r="23" spans="1:26" ht="27.75" customHeight="1">
      <c r="A23" s="18"/>
      <c r="B23" s="65" t="s">
        <v>30</v>
      </c>
      <c r="C23" s="100">
        <v>799629</v>
      </c>
      <c r="D23" s="100">
        <v>694704.19</v>
      </c>
      <c r="E23" s="109">
        <f t="shared" si="0"/>
        <v>86.8783135679171</v>
      </c>
      <c r="F23" s="75">
        <v>927166</v>
      </c>
      <c r="G23" s="75">
        <v>454762.97</v>
      </c>
      <c r="H23" s="69">
        <f t="shared" si="1"/>
        <v>49.0487108025963</v>
      </c>
      <c r="I23" s="102">
        <v>465193</v>
      </c>
      <c r="J23" s="102">
        <v>212654.95</v>
      </c>
      <c r="K23" s="69">
        <f t="shared" si="2"/>
        <v>45.71327384547919</v>
      </c>
      <c r="L23" s="110"/>
      <c r="M23" s="77"/>
      <c r="N23" s="79"/>
      <c r="O23" s="71"/>
      <c r="P23" s="71"/>
      <c r="Q23" s="69"/>
      <c r="R23" s="72"/>
      <c r="S23" s="72"/>
      <c r="T23" s="69"/>
      <c r="U23" s="71">
        <v>286715</v>
      </c>
      <c r="V23" s="71">
        <v>169193.66</v>
      </c>
      <c r="W23" s="69">
        <f t="shared" si="5"/>
        <v>59.01109464101984</v>
      </c>
      <c r="X23" s="71">
        <v>164258</v>
      </c>
      <c r="Y23" s="71">
        <v>67914.36</v>
      </c>
      <c r="Z23" s="73">
        <f t="shared" si="6"/>
        <v>41.346150568008866</v>
      </c>
    </row>
    <row r="24" spans="1:30" ht="26.25" thickBot="1">
      <c r="A24" s="18"/>
      <c r="B24" s="65" t="s">
        <v>31</v>
      </c>
      <c r="C24" s="100">
        <v>380850</v>
      </c>
      <c r="D24" s="100">
        <v>498143.94</v>
      </c>
      <c r="E24" s="109">
        <f t="shared" si="0"/>
        <v>130.7979361953525</v>
      </c>
      <c r="F24" s="75">
        <v>495806</v>
      </c>
      <c r="G24" s="75">
        <v>266505.18</v>
      </c>
      <c r="H24" s="69">
        <f t="shared" si="1"/>
        <v>53.75190699588145</v>
      </c>
      <c r="I24" s="102">
        <v>349657</v>
      </c>
      <c r="J24" s="102">
        <v>178287.57</v>
      </c>
      <c r="K24" s="69">
        <f t="shared" si="2"/>
        <v>50.98927520398562</v>
      </c>
      <c r="L24" s="110"/>
      <c r="M24" s="77"/>
      <c r="N24" s="79"/>
      <c r="O24" s="80"/>
      <c r="P24" s="80"/>
      <c r="Q24" s="69"/>
      <c r="R24" s="72"/>
      <c r="S24" s="72"/>
      <c r="T24" s="69"/>
      <c r="U24" s="71">
        <v>26200</v>
      </c>
      <c r="V24" s="71">
        <v>14100</v>
      </c>
      <c r="W24" s="69">
        <f t="shared" si="5"/>
        <v>53.81679389312977</v>
      </c>
      <c r="X24" s="71">
        <v>119949</v>
      </c>
      <c r="Y24" s="71">
        <v>74117.61</v>
      </c>
      <c r="Z24" s="73">
        <f t="shared" si="6"/>
        <v>61.79093614786284</v>
      </c>
      <c r="AD24" s="111"/>
    </row>
    <row r="25" spans="1:26" ht="26.25" hidden="1" thickBot="1">
      <c r="A25" s="81"/>
      <c r="B25" s="82" t="s">
        <v>32</v>
      </c>
      <c r="C25" s="100"/>
      <c r="D25" s="100"/>
      <c r="E25" s="112" t="e">
        <f t="shared" si="0"/>
        <v>#DIV/0!</v>
      </c>
      <c r="F25" s="75"/>
      <c r="G25" s="75"/>
      <c r="H25" s="85" t="e">
        <f t="shared" si="1"/>
        <v>#DIV/0!</v>
      </c>
      <c r="I25" s="102"/>
      <c r="J25" s="102"/>
      <c r="K25" s="85" t="e">
        <f t="shared" si="2"/>
        <v>#DIV/0!</v>
      </c>
      <c r="L25" s="113"/>
      <c r="M25" s="88"/>
      <c r="N25" s="89"/>
      <c r="O25" s="90"/>
      <c r="P25" s="90"/>
      <c r="Q25" s="85" t="e">
        <f>P25/O25*100</f>
        <v>#DIV/0!</v>
      </c>
      <c r="R25" s="91"/>
      <c r="S25" s="91"/>
      <c r="T25" s="85"/>
      <c r="U25" s="90"/>
      <c r="V25" s="90"/>
      <c r="W25" s="85" t="e">
        <f t="shared" si="5"/>
        <v>#DIV/0!</v>
      </c>
      <c r="X25" s="90"/>
      <c r="Y25" s="90"/>
      <c r="Z25" s="92" t="e">
        <f t="shared" si="6"/>
        <v>#DIV/0!</v>
      </c>
    </row>
    <row r="26" spans="1:26" ht="37.5" customHeight="1" thickBot="1">
      <c r="A26" s="18"/>
      <c r="B26" s="94" t="s">
        <v>33</v>
      </c>
      <c r="C26" s="114">
        <f>SUM(C19:C25)</f>
        <v>4138100</v>
      </c>
      <c r="D26" s="115">
        <f>SUM(D19:D25)</f>
        <v>3546381.62</v>
      </c>
      <c r="E26" s="116">
        <f t="shared" si="0"/>
        <v>85.70072303714265</v>
      </c>
      <c r="F26" s="117">
        <f>SUM(F19:F25)</f>
        <v>4045307</v>
      </c>
      <c r="G26" s="95">
        <f>SUM(G19:G25)</f>
        <v>2234861.74</v>
      </c>
      <c r="H26" s="97">
        <f t="shared" si="1"/>
        <v>55.245788267738405</v>
      </c>
      <c r="I26" s="95">
        <f>SUM(I19:I25)</f>
        <v>1877820</v>
      </c>
      <c r="J26" s="95">
        <f>SUM(J19:J25)</f>
        <v>1015138.9000000001</v>
      </c>
      <c r="K26" s="97">
        <f t="shared" si="2"/>
        <v>54.05943594167706</v>
      </c>
      <c r="L26" s="99">
        <f>SUM(L19:L25)</f>
        <v>0</v>
      </c>
      <c r="M26" s="99">
        <f>SUM(M19:M25)</f>
        <v>0</v>
      </c>
      <c r="N26" s="98">
        <f>SUM(N19:N25)</f>
        <v>0</v>
      </c>
      <c r="O26" s="95">
        <f>SUM(O19:O25)</f>
        <v>873703</v>
      </c>
      <c r="P26" s="95">
        <f>SUM(P19:P25)</f>
        <v>547139.95</v>
      </c>
      <c r="Q26" s="97">
        <f>P26/O26*100</f>
        <v>62.62310533442141</v>
      </c>
      <c r="R26" s="99"/>
      <c r="S26" s="99"/>
      <c r="T26" s="97"/>
      <c r="U26" s="95">
        <f>SUM(U19:U25)</f>
        <v>487621</v>
      </c>
      <c r="V26" s="95">
        <f>SUM(V19:V25)</f>
        <v>236917.48</v>
      </c>
      <c r="W26" s="97">
        <f t="shared" si="5"/>
        <v>48.58639804274221</v>
      </c>
      <c r="X26" s="95">
        <f>SUM(X19:X25)</f>
        <v>768733</v>
      </c>
      <c r="Y26" s="95">
        <f>SUM(Y19:Y25)</f>
        <v>421617.41</v>
      </c>
      <c r="Z26" s="54">
        <f t="shared" si="6"/>
        <v>54.845753987405246</v>
      </c>
    </row>
    <row r="27" spans="1:26" ht="22.5" customHeight="1" thickBot="1">
      <c r="A27" s="18"/>
      <c r="B27" s="118" t="s">
        <v>34</v>
      </c>
      <c r="C27" s="114">
        <f>C10+C18+C26</f>
        <v>33827624</v>
      </c>
      <c r="D27" s="115">
        <f>D10+D18+D26</f>
        <v>29604017.56</v>
      </c>
      <c r="E27" s="96">
        <f t="shared" si="0"/>
        <v>87.51432722558344</v>
      </c>
      <c r="F27" s="117">
        <f>F10+F18+F26</f>
        <v>32153753</v>
      </c>
      <c r="G27" s="95">
        <f>G10+G18+G26</f>
        <v>13019954.41</v>
      </c>
      <c r="H27" s="119">
        <f t="shared" si="1"/>
        <v>40.4927984922942</v>
      </c>
      <c r="I27" s="95">
        <f>I10+I18+I26</f>
        <v>8549548</v>
      </c>
      <c r="J27" s="95">
        <f>J10+J18+J26</f>
        <v>3760464.1100000003</v>
      </c>
      <c r="K27" s="119">
        <f t="shared" si="2"/>
        <v>43.98436162941012</v>
      </c>
      <c r="L27" s="95">
        <f>L10+L18+L26</f>
        <v>281600</v>
      </c>
      <c r="M27" s="95">
        <f>M10+M18+M26</f>
        <v>112638.45</v>
      </c>
      <c r="N27" s="120">
        <f>N10+N18+N26</f>
        <v>39.999449573863636</v>
      </c>
      <c r="O27" s="95">
        <f>O10+O18+O26</f>
        <v>12641088</v>
      </c>
      <c r="P27" s="95">
        <f>P10+P18+P26</f>
        <v>6243441.090000001</v>
      </c>
      <c r="Q27" s="119">
        <f>P27/O27*100</f>
        <v>49.3900611244855</v>
      </c>
      <c r="R27" s="95"/>
      <c r="S27" s="95"/>
      <c r="T27" s="121"/>
      <c r="U27" s="95">
        <f>U10+U18+U26</f>
        <v>5874800</v>
      </c>
      <c r="V27" s="95">
        <f>V10+V18+V26</f>
        <v>1361718.18</v>
      </c>
      <c r="W27" s="119">
        <f t="shared" si="5"/>
        <v>23.178970858582417</v>
      </c>
      <c r="X27" s="95">
        <f>X10+X18+X26</f>
        <v>2769419</v>
      </c>
      <c r="Y27" s="95">
        <f>Y10+Y18+Y26</f>
        <v>1296994.79</v>
      </c>
      <c r="Z27" s="122">
        <f t="shared" si="6"/>
        <v>46.83273964683568</v>
      </c>
    </row>
    <row r="28" spans="1:26" ht="28.5" customHeight="1" thickBot="1">
      <c r="A28" s="123"/>
      <c r="B28" s="124" t="s">
        <v>35</v>
      </c>
      <c r="C28" s="125">
        <v>187287000</v>
      </c>
      <c r="D28" s="126">
        <v>123622506.08999999</v>
      </c>
      <c r="E28" s="127">
        <f t="shared" si="0"/>
        <v>66.00698718544265</v>
      </c>
      <c r="F28" s="128">
        <v>198979106</v>
      </c>
      <c r="G28" s="129">
        <v>105010854.47999996</v>
      </c>
      <c r="H28" s="119">
        <f t="shared" si="1"/>
        <v>52.77481469838343</v>
      </c>
      <c r="I28" s="130">
        <v>1099980</v>
      </c>
      <c r="J28" s="130">
        <v>592514.97</v>
      </c>
      <c r="K28" s="119">
        <f t="shared" si="2"/>
        <v>53.865976654120985</v>
      </c>
      <c r="L28" s="131"/>
      <c r="M28" s="132"/>
      <c r="N28" s="133"/>
      <c r="O28" s="131">
        <v>49007734</v>
      </c>
      <c r="P28" s="132">
        <v>25414318.940000005</v>
      </c>
      <c r="Q28" s="119">
        <f>P28/O28*100</f>
        <v>51.85777195901367</v>
      </c>
      <c r="R28" s="131">
        <v>27453874</v>
      </c>
      <c r="S28" s="132">
        <v>13422545.469999999</v>
      </c>
      <c r="T28" s="119">
        <f>S28/R28*100</f>
        <v>48.89126201278551</v>
      </c>
      <c r="U28" s="131"/>
      <c r="V28" s="132"/>
      <c r="W28" s="119"/>
      <c r="X28" s="131">
        <v>3169382</v>
      </c>
      <c r="Y28" s="132">
        <v>1973412.17</v>
      </c>
      <c r="Z28" s="122">
        <f t="shared" si="6"/>
        <v>62.264888549250294</v>
      </c>
    </row>
    <row r="29" spans="1:26" ht="24.75" customHeight="1" thickBot="1">
      <c r="A29" s="81"/>
      <c r="B29" s="134" t="s">
        <v>36</v>
      </c>
      <c r="C29" s="135">
        <f>C27+C28</f>
        <v>221114624</v>
      </c>
      <c r="D29" s="136">
        <f>D27+D28</f>
        <v>153226523.64999998</v>
      </c>
      <c r="E29" s="96">
        <f t="shared" si="0"/>
        <v>69.29732682447994</v>
      </c>
      <c r="F29" s="137">
        <f>F27+F28</f>
        <v>231132859</v>
      </c>
      <c r="G29" s="138">
        <f>G27+G28</f>
        <v>118030808.88999996</v>
      </c>
      <c r="H29" s="97">
        <f t="shared" si="1"/>
        <v>51.066217672667634</v>
      </c>
      <c r="I29" s="137">
        <f>I27+I28</f>
        <v>9649528</v>
      </c>
      <c r="J29" s="137">
        <f>J27+J28</f>
        <v>4352979.08</v>
      </c>
      <c r="K29" s="97">
        <f t="shared" si="2"/>
        <v>45.11079795820065</v>
      </c>
      <c r="L29" s="138">
        <f>L27+L28</f>
        <v>281600</v>
      </c>
      <c r="M29" s="138">
        <f>M27+M28</f>
        <v>112638.45</v>
      </c>
      <c r="N29" s="46">
        <f>N27+N28</f>
        <v>39.999449573863636</v>
      </c>
      <c r="O29" s="138">
        <f>O27+O28</f>
        <v>61648822</v>
      </c>
      <c r="P29" s="138">
        <f>P27+P28</f>
        <v>31657760.030000005</v>
      </c>
      <c r="Q29" s="97">
        <f>P29/O29*100</f>
        <v>51.35176797052181</v>
      </c>
      <c r="R29" s="138">
        <f>R27+R28</f>
        <v>27453874</v>
      </c>
      <c r="S29" s="138">
        <f>S27+S28</f>
        <v>13422545.469999999</v>
      </c>
      <c r="T29" s="97">
        <f>S29/R29*100</f>
        <v>48.89126201278551</v>
      </c>
      <c r="U29" s="138">
        <f>U27+U28</f>
        <v>5874800</v>
      </c>
      <c r="V29" s="138">
        <f>V27+V28</f>
        <v>1361718.18</v>
      </c>
      <c r="W29" s="97">
        <f>V29/U29*100</f>
        <v>23.178970858582417</v>
      </c>
      <c r="X29" s="138">
        <f>X27+X28</f>
        <v>5938801</v>
      </c>
      <c r="Y29" s="138">
        <f>Y27+Y28</f>
        <v>3270406.96</v>
      </c>
      <c r="Z29" s="54">
        <f t="shared" si="6"/>
        <v>55.06847190198829</v>
      </c>
    </row>
    <row r="30" spans="9:25" ht="12.75">
      <c r="I30" s="139"/>
      <c r="J30" s="140"/>
      <c r="K30" s="139"/>
      <c r="L30" s="139"/>
      <c r="M30" s="139"/>
      <c r="N30" s="139"/>
      <c r="O30" s="139"/>
      <c r="P30" s="140"/>
      <c r="Q30" s="139"/>
      <c r="R30" s="139"/>
      <c r="S30" s="140"/>
      <c r="T30" s="139"/>
      <c r="U30" s="139"/>
      <c r="V30" s="139"/>
      <c r="W30" s="139"/>
      <c r="X30" s="139"/>
      <c r="Y30" s="140"/>
    </row>
    <row r="31" spans="6:7" ht="12.75">
      <c r="F31" s="140"/>
      <c r="G31" s="140"/>
    </row>
    <row r="32" ht="12.75">
      <c r="F32" s="140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2018-03-05T09:47:59Z</dcterms:created>
  <dcterms:modified xsi:type="dcterms:W3CDTF">2018-03-05T09:49:17Z</dcterms:modified>
  <cp:category/>
  <cp:version/>
  <cp:contentType/>
  <cp:contentStatus/>
</cp:coreProperties>
</file>