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<sst xmlns="http://schemas.openxmlformats.org/spreadsheetml/2006/main" count="55" uniqueCount="36">
  <si>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</si>
  <si>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</si>
  <si>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</si>
  <si>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</si>
  <si>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</si>
  <si>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</si>
  <si>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</si>
  <si>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</si>
  <si>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</si>
  <si>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</si>
  <si>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</si>
  <si>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</si>
  <si>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</si>
  <si>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</si>
  <si>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</si>
  <si>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</si>
  <si>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</si>
  <si>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</si>
  <si>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</si>
  <si>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</si>
  <si>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</si>
  <si>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</si>
  <si>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</si>
  <si>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</si>
  <si>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</si>
  <si>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</si>
  <si>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</si>
  <si>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</si>
  <si>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</si>
  <si>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</si>
  <si>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</si>
  <si>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затерджено з урахуванням змін за 
січень-травень</t>
  </si>
  <si>
    <t>виконання по доходах за січень-травень</t>
  </si>
  <si>
    <t>затерджено з урахуванням змін на 
січень-травень</t>
  </si>
  <si>
    <t>касові видатки  за січень-травень</t>
  </si>
  <si>
    <t>Інформація про надходження та використання коштів місцевих бюджетів Дергачівського району (станом на 05.05.2018 р.)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</si>
</sst>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35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8" fillId="0" borderId="13" xfId="336" applyFont="1" applyBorder="1" applyAlignment="1">
      <alignment horizontal="right" vertical="center"/>
      <protection/>
    </xf>
    <xf numFmtId="1" fontId="8" fillId="0" borderId="20" xfId="336" applyNumberFormat="1" applyFont="1" applyBorder="1" applyAlignment="1">
      <alignment horizontal="right"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12" xfId="335" applyNumberFormat="1" applyFont="1" applyFill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8" fillId="0" borderId="22" xfId="334" applyNumberFormat="1" applyFont="1" applyBorder="1" applyAlignment="1">
      <alignment vertical="center" wrapText="1"/>
      <protection/>
    </xf>
    <xf numFmtId="172" fontId="6" fillId="0" borderId="22" xfId="0" applyNumberFormat="1" applyFont="1" applyFill="1" applyBorder="1" applyAlignment="1">
      <alignment horizontal="right" vertical="center"/>
    </xf>
    <xf numFmtId="174" fontId="6" fillId="0" borderId="22" xfId="0" applyNumberFormat="1" applyFont="1" applyFill="1" applyBorder="1" applyAlignment="1">
      <alignment horizontal="center" vertical="center" wrapText="1"/>
    </xf>
    <xf numFmtId="1" fontId="8" fillId="0" borderId="22" xfId="339" applyNumberFormat="1" applyFont="1" applyFill="1" applyBorder="1" applyAlignment="1">
      <alignment vertical="center" wrapText="1"/>
      <protection/>
    </xf>
    <xf numFmtId="172" fontId="6" fillId="0" borderId="2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4" fillId="0" borderId="24" xfId="336" applyFont="1" applyBorder="1" applyAlignment="1">
      <alignment horizontal="right" vertical="center"/>
      <protection/>
    </xf>
    <xf numFmtId="1" fontId="4" fillId="0" borderId="25" xfId="336" applyNumberFormat="1" applyFont="1" applyBorder="1" applyAlignment="1">
      <alignment horizontal="right"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7" xfId="335" applyNumberFormat="1" applyFill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vertical="center"/>
    </xf>
    <xf numFmtId="1" fontId="4" fillId="0" borderId="27" xfId="339" applyNumberFormat="1" applyFont="1" applyFill="1" applyBorder="1" applyAlignment="1">
      <alignment vertical="center" wrapText="1"/>
      <protection/>
    </xf>
    <xf numFmtId="174" fontId="0" fillId="0" borderId="27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wrapText="1"/>
    </xf>
    <xf numFmtId="0" fontId="4" fillId="0" borderId="29" xfId="336" applyFont="1" applyBorder="1" applyAlignment="1">
      <alignment horizontal="right" vertical="center"/>
      <protection/>
    </xf>
    <xf numFmtId="1" fontId="4" fillId="0" borderId="30" xfId="336" applyNumberFormat="1" applyFont="1" applyBorder="1" applyAlignment="1">
      <alignment horizontal="right" vertical="center"/>
      <protection/>
    </xf>
    <xf numFmtId="172" fontId="6" fillId="0" borderId="31" xfId="0" applyNumberFormat="1" applyFont="1" applyFill="1" applyBorder="1" applyAlignment="1">
      <alignment vertical="center"/>
    </xf>
    <xf numFmtId="174" fontId="4" fillId="0" borderId="32" xfId="335" applyNumberFormat="1" applyFill="1" applyBorder="1" applyAlignment="1">
      <alignment vertical="center" wrapText="1"/>
      <protection/>
    </xf>
    <xf numFmtId="172" fontId="6" fillId="0" borderId="32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 wrapText="1"/>
    </xf>
    <xf numFmtId="1" fontId="4" fillId="0" borderId="32" xfId="339" applyNumberFormat="1" applyFont="1" applyFill="1" applyBorder="1" applyAlignment="1">
      <alignment vertical="center" wrapText="1"/>
      <protection/>
    </xf>
    <xf numFmtId="174" fontId="0" fillId="0" borderId="32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174" fontId="4" fillId="0" borderId="32" xfId="334" applyNumberFormat="1" applyBorder="1" applyAlignment="1">
      <alignment vertical="center" wrapText="1"/>
      <protection/>
    </xf>
    <xf numFmtId="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1" fontId="4" fillId="0" borderId="32" xfId="341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wrapText="1"/>
    </xf>
    <xf numFmtId="172" fontId="6" fillId="0" borderId="34" xfId="0" applyNumberFormat="1" applyFont="1" applyFill="1" applyBorder="1" applyAlignment="1">
      <alignment vertical="center"/>
    </xf>
    <xf numFmtId="174" fontId="4" fillId="0" borderId="27" xfId="342" applyNumberFormat="1" applyFon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4" fillId="0" borderId="35" xfId="339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32" xfId="337" applyBorder="1">
      <alignment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2" xfId="340" applyNumberFormat="1" applyFont="1" applyBorder="1" applyAlignment="1">
      <alignment vertical="center" wrapText="1"/>
      <protection/>
    </xf>
    <xf numFmtId="14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/>
    </xf>
    <xf numFmtId="174" fontId="0" fillId="0" borderId="27" xfId="0" applyNumberFormat="1" applyFont="1" applyFill="1" applyBorder="1" applyAlignment="1">
      <alignment vertical="center" wrapText="1"/>
    </xf>
    <xf numFmtId="1" fontId="0" fillId="0" borderId="27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35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8" fillId="0" borderId="29" xfId="338" applyNumberFormat="1" applyFont="1" applyBorder="1">
      <alignment/>
      <protection/>
    </xf>
    <xf numFmtId="1" fontId="8" fillId="0" borderId="30" xfId="338" applyNumberFormat="1" applyFont="1" applyBorder="1">
      <alignment/>
      <protection/>
    </xf>
    <xf numFmtId="172" fontId="6" fillId="0" borderId="48" xfId="0" applyNumberFormat="1" applyFont="1" applyFill="1" applyBorder="1" applyAlignment="1">
      <alignment vertical="center"/>
    </xf>
    <xf numFmtId="174" fontId="8" fillId="0" borderId="35" xfId="342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6" fillId="0" borderId="44" xfId="0" applyNumberFormat="1" applyFont="1" applyFill="1" applyBorder="1" applyAlignment="1">
      <alignment vertical="center"/>
    </xf>
    <xf numFmtId="1" fontId="8" fillId="0" borderId="44" xfId="339" applyNumberFormat="1" applyFont="1" applyFill="1" applyBorder="1" applyAlignment="1">
      <alignment vertical="center" wrapText="1"/>
      <protection/>
    </xf>
    <xf numFmtId="172" fontId="6" fillId="0" borderId="4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 wrapText="1"/>
    </xf>
    <xf numFmtId="173" fontId="9" fillId="0" borderId="32" xfId="333" applyNumberFormat="1" applyBorder="1" applyAlignment="1">
      <alignment vertical="center" wrapText="1"/>
      <protection/>
    </xf>
    <xf numFmtId="173" fontId="9" fillId="0" borderId="32" xfId="0" applyNumberFormat="1" applyFont="1" applyBorder="1" applyAlignment="1">
      <alignment vertical="center" wrapText="1"/>
    </xf>
  </cellXfs>
  <cellStyles count="3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0 04  2018" xfId="333"/>
    <cellStyle name="Обычный_ВИДАТКИ 22 05  2017" xfId="334"/>
    <cellStyle name="Обычный_ВИДАТКИ 2802 2018" xfId="335"/>
    <cellStyle name="Обычный_доходи 11 08 2017" xfId="336"/>
    <cellStyle name="Обычный_доходи 20 10 2017" xfId="337"/>
    <cellStyle name="Обычный_доходи 24.04 2017" xfId="338"/>
    <cellStyle name="Обычный_жовтень касові" xfId="339"/>
    <cellStyle name="Обычный_Книга1" xfId="340"/>
    <cellStyle name="Обычный_КФК" xfId="341"/>
    <cellStyle name="Обычный_щопонеділка" xfId="342"/>
    <cellStyle name="Followed Hyperlink" xfId="343"/>
    <cellStyle name="Плохой" xfId="344"/>
    <cellStyle name="Пояснение" xfId="345"/>
    <cellStyle name="Примечание" xfId="346"/>
    <cellStyle name="Percent" xfId="347"/>
    <cellStyle name="Связанная ячейка" xfId="348"/>
    <cellStyle name="Текст предупреждения" xfId="349"/>
    <cellStyle name="Comma" xfId="350"/>
    <cellStyle name="Comma [0]" xfId="351"/>
    <cellStyle name="Хороший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3.851562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43225</v>
      </c>
      <c r="C2" s="4"/>
      <c r="D2" s="4"/>
    </row>
    <row r="5" spans="2:26" ht="18">
      <c r="B5" s="119" t="s">
        <v>35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ht="13.5" thickBot="1"/>
    <row r="7" spans="1:26" ht="13.5" customHeight="1" thickBot="1">
      <c r="A7" s="5"/>
      <c r="B7" s="6"/>
      <c r="C7" s="131" t="s">
        <v>0</v>
      </c>
      <c r="D7" s="132"/>
      <c r="E7" s="133"/>
      <c r="F7" s="125" t="s">
        <v>1</v>
      </c>
      <c r="G7" s="126"/>
      <c r="H7" s="127"/>
      <c r="I7" s="116" t="s">
        <v>2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spans="1:26" ht="27.75" customHeight="1" thickBot="1">
      <c r="A8" s="7"/>
      <c r="B8" s="136" t="s">
        <v>3</v>
      </c>
      <c r="C8" s="134"/>
      <c r="D8" s="134"/>
      <c r="E8" s="135"/>
      <c r="F8" s="128"/>
      <c r="G8" s="129"/>
      <c r="H8" s="130"/>
      <c r="I8" s="116" t="s">
        <v>4</v>
      </c>
      <c r="J8" s="117"/>
      <c r="K8" s="118"/>
      <c r="L8" s="116" t="s">
        <v>5</v>
      </c>
      <c r="M8" s="117"/>
      <c r="N8" s="118"/>
      <c r="O8" s="121" t="s">
        <v>6</v>
      </c>
      <c r="P8" s="122"/>
      <c r="Q8" s="122"/>
      <c r="R8" s="122" t="s">
        <v>7</v>
      </c>
      <c r="S8" s="122"/>
      <c r="T8" s="122"/>
      <c r="U8" s="124" t="s">
        <v>8</v>
      </c>
      <c r="V8" s="122"/>
      <c r="W8" s="122"/>
      <c r="X8" s="122" t="s">
        <v>9</v>
      </c>
      <c r="Y8" s="122"/>
      <c r="Z8" s="123"/>
    </row>
    <row r="9" spans="1:26" ht="87.75" customHeight="1" thickBot="1">
      <c r="A9" s="7"/>
      <c r="B9" s="137"/>
      <c r="C9" s="9" t="s">
        <v>31</v>
      </c>
      <c r="D9" s="10" t="s">
        <v>32</v>
      </c>
      <c r="E9" s="11" t="s">
        <v>10</v>
      </c>
      <c r="F9" s="138" t="s">
        <v>33</v>
      </c>
      <c r="G9" s="11" t="s">
        <v>34</v>
      </c>
      <c r="H9" s="12" t="s">
        <v>10</v>
      </c>
      <c r="I9" s="138" t="s">
        <v>33</v>
      </c>
      <c r="J9" s="11" t="s">
        <v>34</v>
      </c>
      <c r="K9" s="8" t="s">
        <v>10</v>
      </c>
      <c r="L9" s="138" t="s">
        <v>33</v>
      </c>
      <c r="M9" s="11" t="s">
        <v>34</v>
      </c>
      <c r="N9" s="8" t="s">
        <v>10</v>
      </c>
      <c r="O9" s="138" t="s">
        <v>33</v>
      </c>
      <c r="P9" s="11" t="s">
        <v>34</v>
      </c>
      <c r="Q9" s="8" t="s">
        <v>10</v>
      </c>
      <c r="R9" s="138" t="s">
        <v>33</v>
      </c>
      <c r="S9" s="11" t="s">
        <v>34</v>
      </c>
      <c r="T9" s="8" t="s">
        <v>10</v>
      </c>
      <c r="U9" s="138" t="s">
        <v>33</v>
      </c>
      <c r="V9" s="11" t="s">
        <v>34</v>
      </c>
      <c r="W9" s="8" t="s">
        <v>10</v>
      </c>
      <c r="X9" s="138" t="s">
        <v>33</v>
      </c>
      <c r="Y9" s="11" t="s">
        <v>34</v>
      </c>
      <c r="Z9" s="13" t="s">
        <v>10</v>
      </c>
    </row>
    <row r="10" spans="1:26" ht="42.75" customHeight="1" thickBot="1">
      <c r="A10" s="14"/>
      <c r="B10" s="15" t="s">
        <v>11</v>
      </c>
      <c r="C10" s="16">
        <v>21652511</v>
      </c>
      <c r="D10" s="17">
        <v>20088915.24</v>
      </c>
      <c r="E10" s="18">
        <f aca="true" t="shared" si="0" ref="E10:E29">D10/C10*100</f>
        <v>92.77868622258175</v>
      </c>
      <c r="F10" s="19">
        <v>3046836</v>
      </c>
      <c r="G10" s="19">
        <v>1572497.9200000002</v>
      </c>
      <c r="H10" s="20">
        <f aca="true" t="shared" si="1" ref="H10:H29">G10/F10*100</f>
        <v>51.61084876245391</v>
      </c>
      <c r="I10" s="19">
        <v>3046836</v>
      </c>
      <c r="J10" s="19">
        <v>1572497.9200000002</v>
      </c>
      <c r="K10" s="21">
        <f aca="true" t="shared" si="2" ref="K10:K29">J10/I10*100</f>
        <v>51.61084876245391</v>
      </c>
      <c r="L10" s="22"/>
      <c r="M10" s="23"/>
      <c r="N10" s="24"/>
      <c r="O10" s="25">
        <v>7757283</v>
      </c>
      <c r="P10" s="25">
        <v>6066823.6899999995</v>
      </c>
      <c r="Q10" s="26">
        <f aca="true" t="shared" si="3" ref="Q10:Q15">P10/O10*100</f>
        <v>78.20810056820152</v>
      </c>
      <c r="R10" s="27"/>
      <c r="S10" s="27"/>
      <c r="T10" s="21"/>
      <c r="U10" s="28">
        <v>5314400</v>
      </c>
      <c r="V10" s="28">
        <v>2555244.82</v>
      </c>
      <c r="W10" s="21">
        <f aca="true" t="shared" si="4" ref="W10:W18">V10/U10*100</f>
        <v>48.081529805810625</v>
      </c>
      <c r="X10" s="28"/>
      <c r="Y10" s="28"/>
      <c r="Z10" s="29"/>
    </row>
    <row r="11" spans="1:26" ht="39.75" customHeight="1">
      <c r="A11" s="7"/>
      <c r="B11" s="30" t="s">
        <v>12</v>
      </c>
      <c r="C11" s="31">
        <v>4036603</v>
      </c>
      <c r="D11" s="32">
        <v>3813574.55</v>
      </c>
      <c r="E11" s="33">
        <f t="shared" si="0"/>
        <v>94.47484803434966</v>
      </c>
      <c r="F11" s="34">
        <v>945050</v>
      </c>
      <c r="G11" s="34">
        <v>742109.46</v>
      </c>
      <c r="H11" s="35">
        <f t="shared" si="1"/>
        <v>78.52594677530288</v>
      </c>
      <c r="I11" s="34">
        <v>945050</v>
      </c>
      <c r="J11" s="34">
        <v>742109.46</v>
      </c>
      <c r="K11" s="35">
        <f t="shared" si="2"/>
        <v>78.52594677530288</v>
      </c>
      <c r="L11" s="36"/>
      <c r="M11" s="36"/>
      <c r="N11" s="35"/>
      <c r="O11" s="36">
        <v>1756862</v>
      </c>
      <c r="P11" s="36">
        <v>981719.15</v>
      </c>
      <c r="Q11" s="35">
        <f t="shared" si="3"/>
        <v>55.8791271027548</v>
      </c>
      <c r="R11" s="37"/>
      <c r="S11" s="37"/>
      <c r="T11" s="35"/>
      <c r="U11" s="36">
        <v>1198816</v>
      </c>
      <c r="V11" s="36">
        <v>244109.96000000002</v>
      </c>
      <c r="W11" s="35">
        <f t="shared" si="4"/>
        <v>20.362587753249876</v>
      </c>
      <c r="X11" s="36">
        <v>510882</v>
      </c>
      <c r="Y11" s="36">
        <v>329640.45</v>
      </c>
      <c r="Z11" s="38">
        <f>Y11/X11*100</f>
        <v>64.52379414424466</v>
      </c>
    </row>
    <row r="12" spans="1:26" ht="25.5">
      <c r="A12" s="7"/>
      <c r="B12" s="39" t="s">
        <v>13</v>
      </c>
      <c r="C12" s="40">
        <v>4093707</v>
      </c>
      <c r="D12" s="41">
        <v>4136982.9299999997</v>
      </c>
      <c r="E12" s="42">
        <f t="shared" si="0"/>
        <v>101.05713305813045</v>
      </c>
      <c r="F12" s="43">
        <v>1746136</v>
      </c>
      <c r="G12" s="43">
        <v>849387.47</v>
      </c>
      <c r="H12" s="44">
        <f t="shared" si="1"/>
        <v>48.64383243916854</v>
      </c>
      <c r="I12" s="43">
        <v>1746136</v>
      </c>
      <c r="J12" s="43">
        <v>849387.47</v>
      </c>
      <c r="K12" s="44">
        <f t="shared" si="2"/>
        <v>48.64383243916854</v>
      </c>
      <c r="L12" s="45"/>
      <c r="M12" s="45"/>
      <c r="N12" s="44"/>
      <c r="O12" s="46">
        <v>1121072</v>
      </c>
      <c r="P12" s="46">
        <v>809749.71</v>
      </c>
      <c r="Q12" s="44">
        <f t="shared" si="3"/>
        <v>72.22994687227938</v>
      </c>
      <c r="R12" s="47"/>
      <c r="S12" s="47"/>
      <c r="T12" s="44"/>
      <c r="U12" s="46">
        <v>1397500</v>
      </c>
      <c r="V12" s="46">
        <v>98532.53</v>
      </c>
      <c r="W12" s="44">
        <f t="shared" si="4"/>
        <v>7.0506282647584975</v>
      </c>
      <c r="X12" s="46">
        <v>505040</v>
      </c>
      <c r="Y12" s="46">
        <v>396979.93999999994</v>
      </c>
      <c r="Z12" s="48">
        <f>Y12/X12*100</f>
        <v>78.60366307619198</v>
      </c>
    </row>
    <row r="13" spans="1:26" ht="25.5">
      <c r="A13" s="7"/>
      <c r="B13" s="39" t="s">
        <v>14</v>
      </c>
      <c r="C13" s="40"/>
      <c r="D13" s="41"/>
      <c r="E13" s="42" t="e">
        <f t="shared" si="0"/>
        <v>#DIV/0!</v>
      </c>
      <c r="F13" s="43"/>
      <c r="G13" s="43"/>
      <c r="H13" s="44" t="e">
        <f t="shared" si="1"/>
        <v>#DIV/0!</v>
      </c>
      <c r="I13" s="43"/>
      <c r="J13" s="43"/>
      <c r="K13" s="44" t="e">
        <f t="shared" si="2"/>
        <v>#DIV/0!</v>
      </c>
      <c r="L13" s="45"/>
      <c r="M13" s="45"/>
      <c r="N13" s="44"/>
      <c r="O13" s="46"/>
      <c r="P13" s="46"/>
      <c r="Q13" s="44" t="e">
        <f t="shared" si="3"/>
        <v>#DIV/0!</v>
      </c>
      <c r="R13" s="47"/>
      <c r="S13" s="47"/>
      <c r="T13" s="44"/>
      <c r="U13" s="46"/>
      <c r="V13" s="46"/>
      <c r="W13" s="44" t="e">
        <f t="shared" si="4"/>
        <v>#DIV/0!</v>
      </c>
      <c r="X13" s="46"/>
      <c r="Y13" s="46"/>
      <c r="Z13" s="48"/>
    </row>
    <row r="14" spans="1:26" ht="25.5">
      <c r="A14" s="7"/>
      <c r="B14" s="39" t="s">
        <v>15</v>
      </c>
      <c r="C14" s="40">
        <v>5931958</v>
      </c>
      <c r="D14" s="41">
        <v>5565354.359999999</v>
      </c>
      <c r="E14" s="42">
        <f t="shared" si="0"/>
        <v>93.81985442243521</v>
      </c>
      <c r="F14" s="43">
        <v>1422609</v>
      </c>
      <c r="G14" s="43">
        <v>903403.32</v>
      </c>
      <c r="H14" s="44">
        <f t="shared" si="1"/>
        <v>63.503276023137765</v>
      </c>
      <c r="I14" s="43">
        <v>1422609</v>
      </c>
      <c r="J14" s="43">
        <v>903403.32</v>
      </c>
      <c r="K14" s="44">
        <f t="shared" si="2"/>
        <v>63.503276023137765</v>
      </c>
      <c r="L14" s="49">
        <v>428670</v>
      </c>
      <c r="M14" s="49">
        <v>298111.07999999996</v>
      </c>
      <c r="N14" s="44">
        <f>M14/L14*100</f>
        <v>69.5432570508783</v>
      </c>
      <c r="O14" s="46">
        <v>2208715</v>
      </c>
      <c r="P14" s="46">
        <v>1649361.12</v>
      </c>
      <c r="Q14" s="44">
        <f t="shared" si="3"/>
        <v>74.67514459765067</v>
      </c>
      <c r="R14" s="47"/>
      <c r="S14" s="47"/>
      <c r="T14" s="44"/>
      <c r="U14" s="46">
        <v>2068830</v>
      </c>
      <c r="V14" s="46">
        <v>436571.45999999996</v>
      </c>
      <c r="W14" s="44">
        <f t="shared" si="4"/>
        <v>21.102336103014746</v>
      </c>
      <c r="X14" s="46">
        <v>646858</v>
      </c>
      <c r="Y14" s="46">
        <v>368489.85000000003</v>
      </c>
      <c r="Z14" s="48">
        <f>Y14/X14*100</f>
        <v>56.96611157317372</v>
      </c>
    </row>
    <row r="15" spans="1:26" ht="25.5">
      <c r="A15" s="7"/>
      <c r="B15" s="39" t="s">
        <v>16</v>
      </c>
      <c r="C15" s="40">
        <v>1561077</v>
      </c>
      <c r="D15" s="41">
        <v>1317042.73</v>
      </c>
      <c r="E15" s="42">
        <f t="shared" si="0"/>
        <v>84.36756995330788</v>
      </c>
      <c r="F15" s="43">
        <v>379806</v>
      </c>
      <c r="G15" s="43">
        <v>346342.67000000004</v>
      </c>
      <c r="H15" s="44">
        <f t="shared" si="1"/>
        <v>91.18936246399478</v>
      </c>
      <c r="I15" s="43">
        <v>379806</v>
      </c>
      <c r="J15" s="43">
        <v>346342.67000000004</v>
      </c>
      <c r="K15" s="44">
        <f t="shared" si="2"/>
        <v>91.18936246399478</v>
      </c>
      <c r="L15" s="50"/>
      <c r="M15" s="51"/>
      <c r="N15" s="52"/>
      <c r="O15" s="46">
        <v>794039</v>
      </c>
      <c r="P15" s="46">
        <v>482272.18000000005</v>
      </c>
      <c r="Q15" s="44">
        <f t="shared" si="3"/>
        <v>60.73658598633065</v>
      </c>
      <c r="R15" s="47"/>
      <c r="S15" s="47"/>
      <c r="T15" s="44"/>
      <c r="U15" s="46">
        <v>233600</v>
      </c>
      <c r="V15" s="46">
        <v>30260</v>
      </c>
      <c r="W15" s="44">
        <f t="shared" si="4"/>
        <v>12.95376712328767</v>
      </c>
      <c r="X15" s="46">
        <v>192632</v>
      </c>
      <c r="Y15" s="46">
        <v>128820.42000000001</v>
      </c>
      <c r="Z15" s="48">
        <f>Y15/X15*100</f>
        <v>66.87384235225716</v>
      </c>
    </row>
    <row r="16" spans="1:26" ht="25.5">
      <c r="A16" s="7"/>
      <c r="B16" s="39" t="s">
        <v>17</v>
      </c>
      <c r="C16" s="40">
        <v>1107295</v>
      </c>
      <c r="D16" s="41">
        <v>1632536</v>
      </c>
      <c r="E16" s="42">
        <f t="shared" si="0"/>
        <v>147.43460414794612</v>
      </c>
      <c r="F16" s="43">
        <v>686565</v>
      </c>
      <c r="G16" s="43">
        <v>409686</v>
      </c>
      <c r="H16" s="44">
        <f t="shared" si="1"/>
        <v>59.67184461777107</v>
      </c>
      <c r="I16" s="43">
        <v>686565</v>
      </c>
      <c r="J16" s="43">
        <v>409686</v>
      </c>
      <c r="K16" s="44">
        <f t="shared" si="2"/>
        <v>59.67184461777107</v>
      </c>
      <c r="L16" s="50"/>
      <c r="M16" s="51"/>
      <c r="N16" s="53"/>
      <c r="O16" s="54"/>
      <c r="P16" s="54"/>
      <c r="Q16" s="44"/>
      <c r="R16" s="47"/>
      <c r="S16" s="47"/>
      <c r="T16" s="44"/>
      <c r="U16" s="46">
        <v>380167</v>
      </c>
      <c r="V16" s="46">
        <v>169624.02</v>
      </c>
      <c r="W16" s="44">
        <f t="shared" si="4"/>
        <v>44.61829143507984</v>
      </c>
      <c r="X16" s="46">
        <v>168055</v>
      </c>
      <c r="Y16" s="46">
        <v>116989.14</v>
      </c>
      <c r="Z16" s="48">
        <f>Y16/X16*100</f>
        <v>69.61360268959567</v>
      </c>
    </row>
    <row r="17" spans="1:26" ht="26.25" thickBot="1">
      <c r="A17" s="55"/>
      <c r="B17" s="56" t="s">
        <v>18</v>
      </c>
      <c r="C17" s="40">
        <v>13181071</v>
      </c>
      <c r="D17" s="41">
        <v>13448246.03</v>
      </c>
      <c r="E17" s="57">
        <f t="shared" si="0"/>
        <v>102.02695994885391</v>
      </c>
      <c r="F17" s="58">
        <v>2485980</v>
      </c>
      <c r="G17" s="58">
        <v>1788522.14</v>
      </c>
      <c r="H17" s="59">
        <f t="shared" si="1"/>
        <v>71.94434951206364</v>
      </c>
      <c r="I17" s="58">
        <v>2485980</v>
      </c>
      <c r="J17" s="58">
        <v>1788522.14</v>
      </c>
      <c r="K17" s="59">
        <f t="shared" si="2"/>
        <v>71.94434951206364</v>
      </c>
      <c r="L17" s="60"/>
      <c r="M17" s="61"/>
      <c r="N17" s="62"/>
      <c r="O17" s="54">
        <v>5228088</v>
      </c>
      <c r="P17" s="54">
        <v>3192545.79</v>
      </c>
      <c r="Q17" s="59">
        <f>P17/O17*100</f>
        <v>61.06526496876105</v>
      </c>
      <c r="R17" s="64"/>
      <c r="S17" s="64"/>
      <c r="T17" s="59"/>
      <c r="U17" s="63">
        <v>1870010</v>
      </c>
      <c r="V17" s="63">
        <v>468430.35</v>
      </c>
      <c r="W17" s="59">
        <f t="shared" si="4"/>
        <v>25.04961738172523</v>
      </c>
      <c r="X17" s="63">
        <v>1236508</v>
      </c>
      <c r="Y17" s="63">
        <v>681324.79</v>
      </c>
      <c r="Z17" s="65">
        <f>Y17/X17*100</f>
        <v>55.100718313185205</v>
      </c>
    </row>
    <row r="18" spans="1:26" ht="26.25" thickBot="1">
      <c r="A18" s="66"/>
      <c r="B18" s="67" t="s">
        <v>19</v>
      </c>
      <c r="C18" s="68">
        <f>SUM(C11:C17)</f>
        <v>29911711</v>
      </c>
      <c r="D18" s="68">
        <f>SUM(D11:D17)</f>
        <v>29913736.6</v>
      </c>
      <c r="E18" s="69">
        <f t="shared" si="0"/>
        <v>100.00677192956297</v>
      </c>
      <c r="F18" s="68">
        <f>SUM(F11:F17)</f>
        <v>7666146</v>
      </c>
      <c r="G18" s="68">
        <f>SUM(G11:G17)</f>
        <v>5039451.06</v>
      </c>
      <c r="H18" s="70">
        <f t="shared" si="1"/>
        <v>65.7364347091746</v>
      </c>
      <c r="I18" s="68">
        <f>SUM(I11:I17)</f>
        <v>7666146</v>
      </c>
      <c r="J18" s="68">
        <f>SUM(J11:J17)</f>
        <v>5039451.06</v>
      </c>
      <c r="K18" s="70">
        <f t="shared" si="2"/>
        <v>65.7364347091746</v>
      </c>
      <c r="L18" s="71">
        <f>SUM(L11:L17)</f>
        <v>428670</v>
      </c>
      <c r="M18" s="68">
        <f>SUM(M11:M17)</f>
        <v>298111.07999999996</v>
      </c>
      <c r="N18" s="70">
        <f>M18/L18*100</f>
        <v>69.5432570508783</v>
      </c>
      <c r="O18" s="68">
        <f>SUM(O11:O17)</f>
        <v>11108776</v>
      </c>
      <c r="P18" s="68">
        <f>SUM(P11:P17)</f>
        <v>7115647.95</v>
      </c>
      <c r="Q18" s="70">
        <f>P18/O18*100</f>
        <v>64.05429320025897</v>
      </c>
      <c r="R18" s="72">
        <f>SUM(R11:R17)</f>
        <v>0</v>
      </c>
      <c r="S18" s="72">
        <f>SUM(S11:S17)</f>
        <v>0</v>
      </c>
      <c r="T18" s="70"/>
      <c r="U18" s="68">
        <f>SUM(U11:U17)</f>
        <v>7148923</v>
      </c>
      <c r="V18" s="68">
        <f>SUM(V11:V17)</f>
        <v>1447528.3199999998</v>
      </c>
      <c r="W18" s="70">
        <f t="shared" si="4"/>
        <v>20.248201302489896</v>
      </c>
      <c r="X18" s="68">
        <f>SUM(X11:X17)</f>
        <v>3259975</v>
      </c>
      <c r="Y18" s="68">
        <f>SUM(Y11:Y17)</f>
        <v>2022244.5899999999</v>
      </c>
      <c r="Z18" s="29">
        <f>Y18/X18*100</f>
        <v>62.03251834753334</v>
      </c>
    </row>
    <row r="19" spans="1:26" ht="25.5">
      <c r="A19" s="7"/>
      <c r="B19" s="73" t="s">
        <v>20</v>
      </c>
      <c r="C19" s="74">
        <v>376948</v>
      </c>
      <c r="D19" s="74">
        <v>388817.64</v>
      </c>
      <c r="E19" s="75">
        <f t="shared" si="0"/>
        <v>103.14887995161138</v>
      </c>
      <c r="F19" s="49">
        <v>451586</v>
      </c>
      <c r="G19" s="49">
        <v>359854.15</v>
      </c>
      <c r="H19" s="35">
        <f t="shared" si="1"/>
        <v>79.68673740992857</v>
      </c>
      <c r="I19" s="76">
        <v>451586</v>
      </c>
      <c r="J19" s="76">
        <v>359854.15</v>
      </c>
      <c r="K19" s="35">
        <f t="shared" si="2"/>
        <v>79.68673740992857</v>
      </c>
      <c r="L19" s="77"/>
      <c r="M19" s="78"/>
      <c r="N19" s="79"/>
      <c r="O19" s="80"/>
      <c r="P19" s="80"/>
      <c r="Q19" s="35"/>
      <c r="R19" s="81"/>
      <c r="S19" s="81"/>
      <c r="T19" s="35"/>
      <c r="U19" s="36">
        <v>0</v>
      </c>
      <c r="V19" s="36">
        <v>0</v>
      </c>
      <c r="W19" s="35"/>
      <c r="X19" s="82"/>
      <c r="Y19" s="82"/>
      <c r="Z19" s="38"/>
    </row>
    <row r="20" spans="1:26" ht="25.5">
      <c r="A20" s="7"/>
      <c r="B20" s="83" t="s">
        <v>21</v>
      </c>
      <c r="C20" s="74">
        <v>2290907</v>
      </c>
      <c r="D20" s="74">
        <v>2509851.83</v>
      </c>
      <c r="E20" s="84">
        <f t="shared" si="0"/>
        <v>109.5571243180103</v>
      </c>
      <c r="F20" s="49">
        <v>647295</v>
      </c>
      <c r="G20" s="49">
        <v>518013.23000000004</v>
      </c>
      <c r="H20" s="44">
        <f t="shared" si="1"/>
        <v>80.02738009717363</v>
      </c>
      <c r="I20" s="76">
        <v>647295</v>
      </c>
      <c r="J20" s="76">
        <v>518013.23000000004</v>
      </c>
      <c r="K20" s="44">
        <f t="shared" si="2"/>
        <v>80.02738009717363</v>
      </c>
      <c r="L20" s="85"/>
      <c r="M20" s="51"/>
      <c r="N20" s="53"/>
      <c r="O20" s="46">
        <v>1408411</v>
      </c>
      <c r="P20" s="46">
        <v>1090265.78</v>
      </c>
      <c r="Q20" s="44">
        <f>P20/O20*100</f>
        <v>77.41105259757273</v>
      </c>
      <c r="R20" s="47"/>
      <c r="S20" s="47"/>
      <c r="T20" s="44"/>
      <c r="U20" s="46">
        <v>121345</v>
      </c>
      <c r="V20" s="46">
        <v>47128.07</v>
      </c>
      <c r="W20" s="44">
        <f aca="true" t="shared" si="5" ref="W20:W27">V20/U20*100</f>
        <v>38.83808150315217</v>
      </c>
      <c r="X20" s="46">
        <v>398574</v>
      </c>
      <c r="Y20" s="46">
        <v>258850.83000000002</v>
      </c>
      <c r="Z20" s="48">
        <f aca="true" t="shared" si="6" ref="Z20:Z29">Y20/X20*100</f>
        <v>64.94423369311596</v>
      </c>
    </row>
    <row r="21" spans="1:26" ht="25.5">
      <c r="A21" s="7"/>
      <c r="B21" s="83" t="s">
        <v>22</v>
      </c>
      <c r="C21" s="74">
        <v>455096</v>
      </c>
      <c r="D21" s="74">
        <v>477021.93</v>
      </c>
      <c r="E21" s="84">
        <f t="shared" si="0"/>
        <v>104.81786919682881</v>
      </c>
      <c r="F21" s="49">
        <v>298596</v>
      </c>
      <c r="G21" s="49">
        <v>188091.59999999998</v>
      </c>
      <c r="H21" s="44">
        <f t="shared" si="1"/>
        <v>62.99200257203713</v>
      </c>
      <c r="I21" s="76">
        <v>298596</v>
      </c>
      <c r="J21" s="76">
        <v>188091.59999999998</v>
      </c>
      <c r="K21" s="44">
        <f t="shared" si="2"/>
        <v>62.99200257203713</v>
      </c>
      <c r="L21" s="85"/>
      <c r="M21" s="51"/>
      <c r="N21" s="53"/>
      <c r="O21" s="54"/>
      <c r="P21" s="54"/>
      <c r="Q21" s="44"/>
      <c r="R21" s="47"/>
      <c r="S21" s="47"/>
      <c r="T21" s="44"/>
      <c r="U21" s="46">
        <v>76300</v>
      </c>
      <c r="V21" s="46">
        <v>54687.47</v>
      </c>
      <c r="W21" s="44">
        <f t="shared" si="5"/>
        <v>71.67427260812582</v>
      </c>
      <c r="X21" s="46">
        <v>243635</v>
      </c>
      <c r="Y21" s="46">
        <v>177721.93000000002</v>
      </c>
      <c r="Z21" s="48">
        <f t="shared" si="6"/>
        <v>72.94597656330167</v>
      </c>
    </row>
    <row r="22" spans="1:26" ht="25.5">
      <c r="A22" s="7"/>
      <c r="B22" s="83" t="s">
        <v>23</v>
      </c>
      <c r="C22" s="74">
        <v>1420957</v>
      </c>
      <c r="D22" s="74">
        <v>1421406.52</v>
      </c>
      <c r="E22" s="84">
        <f t="shared" si="0"/>
        <v>100.03163501780843</v>
      </c>
      <c r="F22" s="49">
        <v>515140</v>
      </c>
      <c r="G22" s="49">
        <v>329333.18000000005</v>
      </c>
      <c r="H22" s="44">
        <f t="shared" si="1"/>
        <v>63.930811041658586</v>
      </c>
      <c r="I22" s="76">
        <v>515140</v>
      </c>
      <c r="J22" s="76">
        <v>329333.18000000005</v>
      </c>
      <c r="K22" s="44">
        <f t="shared" si="2"/>
        <v>63.930811041658586</v>
      </c>
      <c r="L22" s="85"/>
      <c r="M22" s="51"/>
      <c r="N22" s="53"/>
      <c r="O22" s="46"/>
      <c r="P22" s="46"/>
      <c r="Q22" s="44"/>
      <c r="R22" s="47"/>
      <c r="S22" s="47"/>
      <c r="T22" s="44"/>
      <c r="U22" s="46">
        <v>218103</v>
      </c>
      <c r="V22" s="46">
        <v>128135.47</v>
      </c>
      <c r="W22" s="44">
        <f t="shared" si="5"/>
        <v>58.74998051379394</v>
      </c>
      <c r="X22" s="46">
        <v>177066</v>
      </c>
      <c r="Y22" s="46">
        <v>115889.56</v>
      </c>
      <c r="Z22" s="48">
        <f t="shared" si="6"/>
        <v>65.44992262772074</v>
      </c>
    </row>
    <row r="23" spans="1:26" ht="27.75" customHeight="1">
      <c r="A23" s="7"/>
      <c r="B23" s="83" t="s">
        <v>24</v>
      </c>
      <c r="C23" s="74">
        <v>1280517</v>
      </c>
      <c r="D23" s="74">
        <v>1183442.37</v>
      </c>
      <c r="E23" s="84">
        <f t="shared" si="0"/>
        <v>92.41910650151463</v>
      </c>
      <c r="F23" s="49">
        <v>833055</v>
      </c>
      <c r="G23" s="49">
        <v>490569.3999999999</v>
      </c>
      <c r="H23" s="44">
        <f t="shared" si="1"/>
        <v>58.887996590861334</v>
      </c>
      <c r="I23" s="76">
        <v>833055</v>
      </c>
      <c r="J23" s="76">
        <v>490569.3999999999</v>
      </c>
      <c r="K23" s="44">
        <f t="shared" si="2"/>
        <v>58.887996590861334</v>
      </c>
      <c r="L23" s="85"/>
      <c r="M23" s="51"/>
      <c r="N23" s="53"/>
      <c r="O23" s="46"/>
      <c r="P23" s="46"/>
      <c r="Q23" s="44"/>
      <c r="R23" s="47"/>
      <c r="S23" s="47"/>
      <c r="T23" s="44"/>
      <c r="U23" s="46">
        <v>569221</v>
      </c>
      <c r="V23" s="46">
        <v>460825.98000000004</v>
      </c>
      <c r="W23" s="44">
        <f t="shared" si="5"/>
        <v>80.95730480779874</v>
      </c>
      <c r="X23" s="46">
        <v>261932</v>
      </c>
      <c r="Y23" s="46">
        <v>135020.54</v>
      </c>
      <c r="Z23" s="48">
        <f t="shared" si="6"/>
        <v>51.547936105554115</v>
      </c>
    </row>
    <row r="24" spans="1:30" ht="25.5">
      <c r="A24" s="7"/>
      <c r="B24" s="83" t="s">
        <v>25</v>
      </c>
      <c r="C24" s="74">
        <v>696379</v>
      </c>
      <c r="D24" s="74">
        <v>749030.5599999999</v>
      </c>
      <c r="E24" s="84">
        <f t="shared" si="0"/>
        <v>107.56076217117403</v>
      </c>
      <c r="F24" s="49">
        <v>507238</v>
      </c>
      <c r="G24" s="49">
        <v>349207</v>
      </c>
      <c r="H24" s="44">
        <f t="shared" si="1"/>
        <v>68.8448026370264</v>
      </c>
      <c r="I24" s="76">
        <v>507238</v>
      </c>
      <c r="J24" s="76">
        <v>349207</v>
      </c>
      <c r="K24" s="44">
        <f t="shared" si="2"/>
        <v>68.8448026370264</v>
      </c>
      <c r="L24" s="85"/>
      <c r="M24" s="51"/>
      <c r="N24" s="53"/>
      <c r="O24" s="54"/>
      <c r="P24" s="54"/>
      <c r="Q24" s="44"/>
      <c r="R24" s="47"/>
      <c r="S24" s="47"/>
      <c r="T24" s="44"/>
      <c r="U24" s="46">
        <v>158000</v>
      </c>
      <c r="V24" s="46">
        <v>42890</v>
      </c>
      <c r="W24" s="44">
        <f t="shared" si="5"/>
        <v>27.145569620253163</v>
      </c>
      <c r="X24" s="46">
        <v>193021</v>
      </c>
      <c r="Y24" s="46">
        <v>136722.41999999998</v>
      </c>
      <c r="Z24" s="48">
        <f t="shared" si="6"/>
        <v>70.83292491490563</v>
      </c>
      <c r="AD24" s="86"/>
    </row>
    <row r="25" spans="1:26" ht="26.25" thickBot="1">
      <c r="A25" s="55"/>
      <c r="B25" s="87" t="s">
        <v>26</v>
      </c>
      <c r="C25" s="74"/>
      <c r="D25" s="74"/>
      <c r="E25" s="88" t="e">
        <f t="shared" si="0"/>
        <v>#DIV/0!</v>
      </c>
      <c r="F25" s="49"/>
      <c r="G25" s="49"/>
      <c r="H25" s="59" t="e">
        <f t="shared" si="1"/>
        <v>#DIV/0!</v>
      </c>
      <c r="I25" s="76"/>
      <c r="J25" s="76"/>
      <c r="K25" s="59" t="e">
        <f t="shared" si="2"/>
        <v>#DIV/0!</v>
      </c>
      <c r="L25" s="89"/>
      <c r="M25" s="61"/>
      <c r="N25" s="62"/>
      <c r="O25" s="63"/>
      <c r="P25" s="63"/>
      <c r="Q25" s="59" t="e">
        <f>P25/O25*100</f>
        <v>#DIV/0!</v>
      </c>
      <c r="R25" s="64"/>
      <c r="S25" s="64"/>
      <c r="T25" s="59"/>
      <c r="U25" s="63"/>
      <c r="V25" s="63"/>
      <c r="W25" s="59" t="e">
        <f t="shared" si="5"/>
        <v>#DIV/0!</v>
      </c>
      <c r="X25" s="63"/>
      <c r="Y25" s="63"/>
      <c r="Z25" s="65" t="e">
        <f t="shared" si="6"/>
        <v>#DIV/0!</v>
      </c>
    </row>
    <row r="26" spans="1:26" ht="37.5" customHeight="1" thickBot="1">
      <c r="A26" s="7"/>
      <c r="B26" s="67" t="s">
        <v>27</v>
      </c>
      <c r="C26" s="90">
        <f>SUM(C19:C25)</f>
        <v>6520804</v>
      </c>
      <c r="D26" s="91">
        <f>SUM(D19:D25)</f>
        <v>6729570.85</v>
      </c>
      <c r="E26" s="92">
        <f t="shared" si="0"/>
        <v>103.2015507596916</v>
      </c>
      <c r="F26" s="93">
        <f>SUM(F19:F25)</f>
        <v>3252910</v>
      </c>
      <c r="G26" s="68">
        <f>SUM(G19:G25)</f>
        <v>2235068.56</v>
      </c>
      <c r="H26" s="70">
        <f t="shared" si="1"/>
        <v>68.7098185931981</v>
      </c>
      <c r="I26" s="68">
        <f>SUM(I19:I25)</f>
        <v>3252910</v>
      </c>
      <c r="J26" s="68">
        <f>SUM(J19:J25)</f>
        <v>2235068.56</v>
      </c>
      <c r="K26" s="70">
        <f t="shared" si="2"/>
        <v>68.7098185931981</v>
      </c>
      <c r="L26" s="72">
        <f>SUM(L19:L25)</f>
        <v>0</v>
      </c>
      <c r="M26" s="72">
        <f>SUM(M19:M25)</f>
        <v>0</v>
      </c>
      <c r="N26" s="71">
        <f>SUM(N19:N25)</f>
        <v>0</v>
      </c>
      <c r="O26" s="68">
        <f>SUM(O19:O25)</f>
        <v>1408411</v>
      </c>
      <c r="P26" s="68">
        <f>SUM(P19:P25)</f>
        <v>1090265.78</v>
      </c>
      <c r="Q26" s="70">
        <f>P26/O26*100</f>
        <v>77.41105259757273</v>
      </c>
      <c r="R26" s="72"/>
      <c r="S26" s="72"/>
      <c r="T26" s="70"/>
      <c r="U26" s="68">
        <f>SUM(U19:U25)</f>
        <v>1142969</v>
      </c>
      <c r="V26" s="68">
        <f>SUM(V19:V25)</f>
        <v>733666.99</v>
      </c>
      <c r="W26" s="70">
        <f t="shared" si="5"/>
        <v>64.18957906994854</v>
      </c>
      <c r="X26" s="68">
        <f>SUM(X19:X25)</f>
        <v>1274228</v>
      </c>
      <c r="Y26" s="68">
        <f>SUM(Y19:Y25)</f>
        <v>824205.28</v>
      </c>
      <c r="Z26" s="29">
        <f t="shared" si="6"/>
        <v>64.68271612301723</v>
      </c>
    </row>
    <row r="27" spans="1:26" ht="22.5" customHeight="1" thickBot="1">
      <c r="A27" s="7"/>
      <c r="B27" s="94" t="s">
        <v>28</v>
      </c>
      <c r="C27" s="90">
        <f>C10+C18+C26</f>
        <v>58085026</v>
      </c>
      <c r="D27" s="91">
        <f>D10+D18+D26</f>
        <v>56732222.690000005</v>
      </c>
      <c r="E27" s="69">
        <f t="shared" si="0"/>
        <v>97.67099474139859</v>
      </c>
      <c r="F27" s="93">
        <f>F10+F18+F26</f>
        <v>13965892</v>
      </c>
      <c r="G27" s="68">
        <f>G10+G18+G26</f>
        <v>8847017.54</v>
      </c>
      <c r="H27" s="95">
        <f t="shared" si="1"/>
        <v>63.34731458613598</v>
      </c>
      <c r="I27" s="68">
        <f>I10+I18+I26</f>
        <v>13965892</v>
      </c>
      <c r="J27" s="68">
        <f>J10+J18+J26</f>
        <v>8847017.54</v>
      </c>
      <c r="K27" s="95">
        <f t="shared" si="2"/>
        <v>63.34731458613598</v>
      </c>
      <c r="L27" s="68">
        <f>L10+L18+L26</f>
        <v>428670</v>
      </c>
      <c r="M27" s="68">
        <f>M10+M18+M26</f>
        <v>298111.07999999996</v>
      </c>
      <c r="N27" s="96">
        <f>N10+N18+N26</f>
        <v>69.5432570508783</v>
      </c>
      <c r="O27" s="68">
        <f>O10+O18+O26</f>
        <v>20274470</v>
      </c>
      <c r="P27" s="68">
        <f>P10+P18+P26</f>
        <v>14272737.42</v>
      </c>
      <c r="Q27" s="95">
        <f>P27/O27*100</f>
        <v>70.39758583085033</v>
      </c>
      <c r="R27" s="68"/>
      <c r="S27" s="68"/>
      <c r="T27" s="97"/>
      <c r="U27" s="68">
        <f>U10+U18+U26</f>
        <v>13606292</v>
      </c>
      <c r="V27" s="68">
        <f>V10+V18+V26</f>
        <v>4736440.13</v>
      </c>
      <c r="W27" s="95">
        <f t="shared" si="5"/>
        <v>34.810660612016854</v>
      </c>
      <c r="X27" s="68">
        <f>X10+X18+X26</f>
        <v>4534203</v>
      </c>
      <c r="Y27" s="68">
        <f>Y10+Y18+Y26</f>
        <v>2846449.87</v>
      </c>
      <c r="Z27" s="98">
        <f t="shared" si="6"/>
        <v>62.77729228267901</v>
      </c>
    </row>
    <row r="28" spans="1:26" ht="28.5" customHeight="1" thickBot="1">
      <c r="A28" s="99"/>
      <c r="B28" s="100" t="s">
        <v>29</v>
      </c>
      <c r="C28" s="101">
        <v>321871983.25</v>
      </c>
      <c r="D28" s="102">
        <v>288696788.72</v>
      </c>
      <c r="E28" s="103">
        <f t="shared" si="0"/>
        <v>89.69304684582237</v>
      </c>
      <c r="F28" s="104">
        <v>1840055</v>
      </c>
      <c r="G28" s="105">
        <v>1331825.71</v>
      </c>
      <c r="H28" s="95">
        <f t="shared" si="1"/>
        <v>72.3796685425164</v>
      </c>
      <c r="I28" s="104">
        <v>1840055</v>
      </c>
      <c r="J28" s="105">
        <v>1331825.71</v>
      </c>
      <c r="K28" s="95">
        <f t="shared" si="2"/>
        <v>72.3796685425164</v>
      </c>
      <c r="L28" s="106"/>
      <c r="M28" s="107"/>
      <c r="N28" s="108"/>
      <c r="O28" s="106">
        <v>87016553</v>
      </c>
      <c r="P28" s="107">
        <v>56638719.48</v>
      </c>
      <c r="Q28" s="95">
        <f>P28/O28*100</f>
        <v>65.08959218368486</v>
      </c>
      <c r="R28" s="139">
        <v>44962912</v>
      </c>
      <c r="S28" s="140">
        <v>30576954.1</v>
      </c>
      <c r="T28" s="95">
        <f>S28/R28*100</f>
        <v>68.00483496264656</v>
      </c>
      <c r="U28" s="106"/>
      <c r="V28" s="107"/>
      <c r="W28" s="95"/>
      <c r="X28" s="106">
        <v>5843227</v>
      </c>
      <c r="Y28" s="107">
        <v>3811107.3599999994</v>
      </c>
      <c r="Z28" s="98">
        <f t="shared" si="6"/>
        <v>65.2226476910789</v>
      </c>
    </row>
    <row r="29" spans="1:26" ht="24.75" customHeight="1" thickBot="1">
      <c r="A29" s="55"/>
      <c r="B29" s="109" t="s">
        <v>30</v>
      </c>
      <c r="C29" s="110">
        <f>C27+C28</f>
        <v>379957009.25</v>
      </c>
      <c r="D29" s="111">
        <f>D27+D28</f>
        <v>345429011.41</v>
      </c>
      <c r="E29" s="69">
        <f t="shared" si="0"/>
        <v>90.91265669551535</v>
      </c>
      <c r="F29" s="112">
        <f>F27+F28</f>
        <v>15805947</v>
      </c>
      <c r="G29" s="113">
        <f>G27+G28</f>
        <v>10178843.25</v>
      </c>
      <c r="H29" s="70">
        <f t="shared" si="1"/>
        <v>64.39881931781753</v>
      </c>
      <c r="I29" s="112">
        <f>I27+I28</f>
        <v>15805947</v>
      </c>
      <c r="J29" s="112">
        <f>J27+J28</f>
        <v>10178843.25</v>
      </c>
      <c r="K29" s="70">
        <f t="shared" si="2"/>
        <v>64.39881931781753</v>
      </c>
      <c r="L29" s="113">
        <f>L27+L28</f>
        <v>428670</v>
      </c>
      <c r="M29" s="113">
        <f>M27+M28</f>
        <v>298111.07999999996</v>
      </c>
      <c r="N29" s="21">
        <f>N27+N28</f>
        <v>69.5432570508783</v>
      </c>
      <c r="O29" s="113">
        <f>O27+O28</f>
        <v>107291023</v>
      </c>
      <c r="P29" s="113">
        <f>P27+P28</f>
        <v>70911456.89999999</v>
      </c>
      <c r="Q29" s="70">
        <f>P29/O29*100</f>
        <v>66.09262817822139</v>
      </c>
      <c r="R29" s="113">
        <f>R27+R28</f>
        <v>44962912</v>
      </c>
      <c r="S29" s="113">
        <f>S27+S28</f>
        <v>30576954.1</v>
      </c>
      <c r="T29" s="70">
        <f>S29/R29*100</f>
        <v>68.00483496264656</v>
      </c>
      <c r="U29" s="113">
        <f>U27+U28</f>
        <v>13606292</v>
      </c>
      <c r="V29" s="113">
        <f>V27+V28</f>
        <v>4736440.13</v>
      </c>
      <c r="W29" s="70">
        <f>V29/U29*100</f>
        <v>34.810660612016854</v>
      </c>
      <c r="X29" s="113">
        <f>X27+X28</f>
        <v>10377430</v>
      </c>
      <c r="Y29" s="113">
        <f>Y27+Y28</f>
        <v>6657557.2299999995</v>
      </c>
      <c r="Z29" s="29">
        <f t="shared" si="6"/>
        <v>64.15420031741962</v>
      </c>
    </row>
    <row r="30" spans="9:25" ht="12.75">
      <c r="I30" s="114"/>
      <c r="J30" s="115"/>
      <c r="K30" s="114"/>
      <c r="L30" s="114"/>
      <c r="M30" s="114"/>
      <c r="N30" s="114"/>
      <c r="O30" s="114"/>
      <c r="P30" s="115"/>
      <c r="Q30" s="114"/>
      <c r="R30" s="114"/>
      <c r="S30" s="115"/>
      <c r="T30" s="114"/>
      <c r="U30" s="114"/>
      <c r="V30" s="114"/>
      <c r="W30" s="114"/>
      <c r="X30" s="114"/>
      <c r="Y30" s="115"/>
    </row>
    <row r="32" spans="6:7" ht="12.75">
      <c r="F32" s="115"/>
      <c r="G32" s="115"/>
    </row>
    <row r="33" ht="12.75">
      <c r="F33" s="115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User</cp:lastModifiedBy>
  <dcterms:created xsi:type="dcterms:W3CDTF">2018-05-02T11:29:40Z</dcterms:created>
  <dcterms:modified xsi:type="dcterms:W3CDTF">2018-05-07T10:48:26Z</dcterms:modified>
  <cp:category/>
  <cp:version/>
  <cp:contentType/>
  <cp:contentStatus/>
</cp:coreProperties>
</file>