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<sst xmlns="http://schemas.openxmlformats.org/spreadsheetml/2006/main" count="55" uniqueCount="36">
  <si>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Освіта</t>
  </si>
  <si>
    <t>Охорона здоров'я</t>
  </si>
  <si>
    <t>Культура</t>
  </si>
  <si>
    <t>%</t>
  </si>
  <si>
    <t>Держуправління</t>
  </si>
  <si>
    <t>РАЗОМ ПО РАДАХ</t>
  </si>
  <si>
    <t>ВСЬОГО</t>
  </si>
  <si>
    <t>Ради</t>
  </si>
  <si>
    <t xml:space="preserve">  в тому числі:</t>
  </si>
  <si>
    <t>ДОХОДИ</t>
  </si>
  <si>
    <t>ДЕРГАЧІВСЬКА
 МІСЬКА РАДА</t>
  </si>
  <si>
    <t>ВІЛЬШАНСЬКА 
СЕЛИЩНА РАДА</t>
  </si>
  <si>
    <t>ПЕРЕСІЧАНСЬКА СЕЛИЩНА РАДА</t>
  </si>
  <si>
    <t>СОЛОНИЦІВСЬКА СЕЛИЩНА РАДА</t>
  </si>
  <si>
    <t>КОЗАЧОЛОПАНСЬКА СЕЛИЩНА РАДА</t>
  </si>
  <si>
    <t>МАЛОДАНИЛІВСЬКА СЕЛИЩНА РАДА</t>
  </si>
  <si>
    <t>БЕЗРУКІВСЬКА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</si>
  <si>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</si>
  <si>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</si>
  <si>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</si>
  <si>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ЧЕРКАСЬКОЛОЗІВСЬКА СІЛЬСЬКА РАДА</t>
  </si>
  <si>
    <t>РАЙОННИЙ БЮДЖЕТ</t>
  </si>
  <si>
    <t>РАЗОМ 
по СЕЛИЩНИХ РАДАХ</t>
  </si>
  <si>
    <t>РАЗОМ 
по СІЛЬСЬКИХ РАДАХ</t>
  </si>
  <si>
    <t>ТОКАРІВСЬКА                СІЛЬСЬКА РАДА</t>
  </si>
  <si>
    <t>ПОЛІВСЬКА                      СІЛЬСЬКА РАДА</t>
  </si>
  <si>
    <t>ПРУДЯНСЬКА              СЕЛИЩНА РАДА</t>
  </si>
  <si>
    <t>СЛАТИНСЬКА                 СЕЛИЩНА РАДА</t>
  </si>
  <si>
    <t>ВИДАТКИ</t>
  </si>
  <si>
    <t>Місцеві пожежні частини</t>
  </si>
  <si>
    <t>Житлово-комунальне госоподарство 
 (в т.ч. благоустрій)</t>
  </si>
  <si>
    <t>касові видатки  за січень-вересень</t>
  </si>
  <si>
    <t>затерджено з урахуванням змін на 
січень-вересень</t>
  </si>
  <si>
    <t>затерджено з урахуванням змін
січень-вересень</t>
  </si>
  <si>
    <t>виконання по доходах за січень-вересень</t>
  </si>
  <si>
    <t>Інформація про надходження та використання коштів місцевих бюджетів Дергачівського району (станом на 05.09.2016 р.)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</si>
</sst>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horizontal="right" vertical="center"/>
    </xf>
    <xf numFmtId="172" fontId="2" fillId="0" borderId="12" xfId="0" applyNumberFormat="1" applyFont="1" applyFill="1" applyBorder="1" applyAlignment="1">
      <alignment horizontal="center" vertical="center"/>
    </xf>
    <xf numFmtId="174" fontId="5" fillId="0" borderId="13" xfId="338" applyNumberFormat="1" applyFont="1" applyBorder="1" applyAlignment="1">
      <alignment vertical="center" wrapText="1"/>
      <protection/>
    </xf>
    <xf numFmtId="172" fontId="2" fillId="0" borderId="13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1" fontId="2" fillId="0" borderId="16" xfId="0" applyNumberFormat="1" applyFont="1" applyFill="1" applyBorder="1" applyAlignment="1">
      <alignment vertical="center"/>
    </xf>
    <xf numFmtId="172" fontId="2" fillId="0" borderId="17" xfId="0" applyNumberFormat="1" applyFont="1" applyFill="1" applyBorder="1" applyAlignment="1">
      <alignment vertical="center"/>
    </xf>
    <xf numFmtId="174" fontId="8" fillId="0" borderId="15" xfId="338" applyNumberFormat="1" applyFont="1" applyBorder="1" applyAlignment="1">
      <alignment vertical="center" wrapText="1"/>
      <protection/>
    </xf>
    <xf numFmtId="1" fontId="2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4" borderId="18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4" fontId="5" fillId="0" borderId="13" xfId="335" applyNumberFormat="1" applyFont="1" applyBorder="1" applyAlignment="1">
      <alignment vertical="center" wrapText="1"/>
      <protection/>
    </xf>
    <xf numFmtId="1" fontId="5" fillId="0" borderId="13" xfId="334" applyNumberFormat="1" applyFont="1" applyFill="1" applyBorder="1" applyAlignment="1">
      <alignment vertical="center" wrapText="1"/>
      <protection/>
    </xf>
    <xf numFmtId="1" fontId="0" fillId="0" borderId="14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vertical="center" wrapText="1"/>
    </xf>
    <xf numFmtId="1" fontId="5" fillId="0" borderId="14" xfId="334" applyNumberFormat="1" applyFont="1" applyFill="1" applyBorder="1" applyAlignment="1">
      <alignment vertical="center" wrapText="1"/>
      <protection/>
    </xf>
    <xf numFmtId="1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74" fontId="5" fillId="0" borderId="19" xfId="335" applyNumberFormat="1" applyFont="1" applyBorder="1" applyAlignment="1">
      <alignment vertical="center" wrapText="1"/>
      <protection/>
    </xf>
    <xf numFmtId="1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4" fontId="5" fillId="0" borderId="14" xfId="335" applyNumberFormat="1" applyFont="1" applyBorder="1" applyAlignment="1">
      <alignment vertical="center" wrapText="1"/>
      <protection/>
    </xf>
    <xf numFmtId="14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vertical="center"/>
    </xf>
    <xf numFmtId="14" fontId="0" fillId="0" borderId="15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2" fontId="2" fillId="0" borderId="17" xfId="0" applyNumberFormat="1" applyFont="1" applyFill="1" applyBorder="1" applyAlignment="1">
      <alignment horizontal="center" vertical="center"/>
    </xf>
    <xf numFmtId="174" fontId="8" fillId="0" borderId="15" xfId="335" applyNumberFormat="1" applyFont="1" applyBorder="1" applyAlignment="1">
      <alignment vertical="center" wrapText="1"/>
      <protection/>
    </xf>
    <xf numFmtId="174" fontId="2" fillId="0" borderId="17" xfId="0" applyNumberFormat="1" applyFont="1" applyFill="1" applyBorder="1" applyAlignment="1">
      <alignment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2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8" fillId="0" borderId="12" xfId="334" applyNumberFormat="1" applyFont="1" applyFill="1" applyBorder="1" applyAlignment="1">
      <alignment vertical="center" wrapText="1"/>
      <protection/>
    </xf>
    <xf numFmtId="1" fontId="5" fillId="0" borderId="14" xfId="337" applyNumberFormat="1" applyFont="1" applyFill="1" applyBorder="1" applyAlignment="1">
      <alignment vertical="center" wrapText="1"/>
      <protection/>
    </xf>
    <xf numFmtId="1" fontId="5" fillId="0" borderId="15" xfId="334" applyNumberFormat="1" applyFont="1" applyFill="1" applyBorder="1" applyAlignment="1">
      <alignment vertical="center" wrapText="1"/>
      <protection/>
    </xf>
    <xf numFmtId="1" fontId="0" fillId="0" borderId="13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horizontal="right" vertical="center"/>
    </xf>
    <xf numFmtId="174" fontId="2" fillId="0" borderId="12" xfId="0" applyNumberFormat="1" applyFont="1" applyFill="1" applyBorder="1" applyAlignment="1">
      <alignment horizontal="center" vertical="center" wrapText="1"/>
    </xf>
    <xf numFmtId="174" fontId="0" fillId="0" borderId="13" xfId="0" applyNumberFormat="1" applyFont="1" applyFill="1" applyBorder="1" applyAlignment="1">
      <alignment vertical="center"/>
    </xf>
    <xf numFmtId="174" fontId="0" fillId="0" borderId="14" xfId="0" applyNumberFormat="1" applyFont="1" applyFill="1" applyBorder="1" applyAlignment="1">
      <alignment vertical="center" wrapText="1"/>
    </xf>
    <xf numFmtId="174" fontId="0" fillId="0" borderId="15" xfId="0" applyNumberFormat="1" applyFont="1" applyFill="1" applyBorder="1" applyAlignment="1">
      <alignment vertical="center" wrapText="1"/>
    </xf>
    <xf numFmtId="174" fontId="0" fillId="0" borderId="13" xfId="0" applyNumberFormat="1" applyFont="1" applyFill="1" applyBorder="1" applyAlignment="1">
      <alignment vertical="center" wrapText="1"/>
    </xf>
    <xf numFmtId="172" fontId="2" fillId="0" borderId="20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vertical="center"/>
    </xf>
    <xf numFmtId="172" fontId="2" fillId="0" borderId="23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 wrapText="1"/>
    </xf>
    <xf numFmtId="172" fontId="2" fillId="0" borderId="26" xfId="0" applyNumberFormat="1" applyFont="1" applyFill="1" applyBorder="1" applyAlignment="1">
      <alignment vertical="center"/>
    </xf>
    <xf numFmtId="174" fontId="8" fillId="0" borderId="12" xfId="335" applyNumberFormat="1" applyFont="1" applyBorder="1" applyAlignment="1">
      <alignment vertical="center" wrapText="1"/>
      <protection/>
    </xf>
    <xf numFmtId="174" fontId="8" fillId="0" borderId="18" xfId="338" applyNumberFormat="1" applyFont="1" applyBorder="1" applyAlignment="1">
      <alignment vertical="center" wrapText="1"/>
      <protection/>
    </xf>
    <xf numFmtId="172" fontId="2" fillId="0" borderId="18" xfId="0" applyNumberFormat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 wrapText="1"/>
    </xf>
    <xf numFmtId="172" fontId="2" fillId="0" borderId="28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72" fontId="2" fillId="0" borderId="35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72" fontId="2" fillId="0" borderId="37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172" fontId="2" fillId="0" borderId="3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172" fontId="2" fillId="0" borderId="30" xfId="0" applyNumberFormat="1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vertical="center"/>
    </xf>
    <xf numFmtId="172" fontId="2" fillId="0" borderId="36" xfId="0" applyNumberFormat="1" applyFont="1" applyFill="1" applyBorder="1" applyAlignment="1">
      <alignment vertical="center"/>
    </xf>
    <xf numFmtId="172" fontId="2" fillId="0" borderId="41" xfId="0" applyNumberFormat="1" applyFont="1" applyFill="1" applyBorder="1" applyAlignment="1">
      <alignment vertical="center"/>
    </xf>
    <xf numFmtId="172" fontId="2" fillId="0" borderId="42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2" fontId="2" fillId="0" borderId="31" xfId="0" applyNumberFormat="1" applyFont="1" applyFill="1" applyBorder="1" applyAlignment="1">
      <alignment vertical="center"/>
    </xf>
    <xf numFmtId="174" fontId="5" fillId="0" borderId="14" xfId="333" applyNumberFormat="1" applyFont="1" applyBorder="1" applyAlignment="1">
      <alignment vertical="center" wrapText="1"/>
      <protection/>
    </xf>
    <xf numFmtId="0" fontId="0" fillId="4" borderId="44" xfId="0" applyFont="1" applyFill="1" applyBorder="1" applyAlignment="1">
      <alignment horizontal="center" vertical="center" wrapText="1"/>
    </xf>
    <xf numFmtId="0" fontId="5" fillId="0" borderId="44" xfId="336" applyFont="1" applyBorder="1" applyAlignment="1">
      <alignment vertical="center"/>
      <protection/>
    </xf>
    <xf numFmtId="0" fontId="5" fillId="0" borderId="18" xfId="336" applyFont="1" applyBorder="1" applyAlignment="1">
      <alignment vertical="center"/>
      <protection/>
    </xf>
    <xf numFmtId="0" fontId="5" fillId="0" borderId="45" xfId="336" applyFont="1" applyBorder="1" applyAlignment="1">
      <alignment vertical="center"/>
      <protection/>
    </xf>
    <xf numFmtId="0" fontId="5" fillId="0" borderId="13" xfId="336" applyFont="1" applyBorder="1" applyAlignment="1">
      <alignment vertical="center"/>
      <protection/>
    </xf>
    <xf numFmtId="1" fontId="2" fillId="0" borderId="46" xfId="0" applyNumberFormat="1" applyFont="1" applyFill="1" applyBorder="1" applyAlignment="1">
      <alignment vertical="center"/>
    </xf>
    <xf numFmtId="0" fontId="5" fillId="0" borderId="47" xfId="336" applyFont="1" applyBorder="1" applyAlignment="1">
      <alignment vertical="center"/>
      <protection/>
    </xf>
    <xf numFmtId="0" fontId="5" fillId="0" borderId="14" xfId="336" applyFont="1" applyBorder="1" applyAlignment="1">
      <alignment vertical="center"/>
      <protection/>
    </xf>
    <xf numFmtId="0" fontId="8" fillId="0" borderId="48" xfId="336" applyFont="1" applyBorder="1" applyAlignment="1">
      <alignment vertical="center"/>
      <protection/>
    </xf>
    <xf numFmtId="1" fontId="8" fillId="0" borderId="15" xfId="336" applyNumberFormat="1" applyFont="1" applyBorder="1" applyAlignment="1">
      <alignment vertical="center"/>
      <protection/>
    </xf>
    <xf numFmtId="0" fontId="0" fillId="4" borderId="2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J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10.140625" style="18" hidden="1" customWidth="1"/>
    <col min="2" max="2" width="23.421875" style="17" customWidth="1"/>
    <col min="3" max="4" width="18.140625" style="17" customWidth="1"/>
    <col min="5" max="5" width="12.8515625" style="17" customWidth="1"/>
    <col min="6" max="6" width="14.57421875" style="17" customWidth="1"/>
    <col min="7" max="7" width="14.00390625" style="17" customWidth="1"/>
    <col min="8" max="8" width="6.140625" style="17" customWidth="1"/>
    <col min="9" max="9" width="12.421875" style="17" customWidth="1"/>
    <col min="10" max="10" width="14.00390625" style="17" customWidth="1"/>
    <col min="11" max="11" width="6.140625" style="17" customWidth="1"/>
    <col min="12" max="12" width="13.57421875" style="17" customWidth="1"/>
    <col min="13" max="13" width="10.7109375" style="17" customWidth="1"/>
    <col min="14" max="14" width="6.140625" style="17" customWidth="1"/>
    <col min="15" max="15" width="13.57421875" style="17" customWidth="1"/>
    <col min="16" max="16" width="14.421875" style="17" customWidth="1"/>
    <col min="17" max="17" width="6.7109375" style="17" customWidth="1"/>
    <col min="18" max="18" width="12.140625" style="17" customWidth="1"/>
    <col min="19" max="19" width="11.7109375" style="17" customWidth="1"/>
    <col min="20" max="20" width="7.140625" style="17" customWidth="1"/>
    <col min="21" max="21" width="13.28125" style="17" customWidth="1"/>
    <col min="22" max="22" width="12.7109375" style="17" customWidth="1"/>
    <col min="23" max="23" width="7.7109375" style="17" customWidth="1"/>
    <col min="24" max="24" width="12.57421875" style="17" customWidth="1"/>
    <col min="25" max="25" width="11.8515625" style="17" customWidth="1"/>
    <col min="26" max="26" width="6.57421875" style="17" customWidth="1"/>
    <col min="27" max="29" width="9.140625" style="17" customWidth="1"/>
    <col min="30" max="30" width="11.8515625" style="17" customWidth="1"/>
    <col min="31" max="16384" width="9.140625" style="17" customWidth="1"/>
  </cols>
  <sheetData>
    <row r="1" spans="2:4" ht="12.75">
      <c r="B1" s="2"/>
      <c r="C1" s="2"/>
      <c r="D1" s="2"/>
    </row>
    <row r="2" spans="2:4" ht="12.75">
      <c r="B2" s="3">
        <v>42618</v>
      </c>
      <c r="C2" s="3"/>
      <c r="D2" s="3"/>
    </row>
    <row r="5" spans="2:26" ht="18">
      <c r="B5" s="119" t="s">
        <v>35</v>
      </c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ht="13.5" thickBot="1"/>
    <row r="7" spans="1:26" ht="13.5" customHeight="1" thickBot="1">
      <c r="A7" s="82"/>
      <c r="B7" s="83"/>
      <c r="C7" s="131" t="s">
        <v>9</v>
      </c>
      <c r="D7" s="132"/>
      <c r="E7" s="133"/>
      <c r="F7" s="125" t="s">
        <v>28</v>
      </c>
      <c r="G7" s="126"/>
      <c r="H7" s="127"/>
      <c r="I7" s="116" t="s">
        <v>8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8"/>
    </row>
    <row r="8" spans="1:26" ht="27.75" customHeight="1" thickBot="1">
      <c r="A8" s="84"/>
      <c r="B8" s="134" t="s">
        <v>7</v>
      </c>
      <c r="C8" s="114"/>
      <c r="D8" s="114"/>
      <c r="E8" s="115"/>
      <c r="F8" s="128"/>
      <c r="G8" s="129"/>
      <c r="H8" s="130"/>
      <c r="I8" s="116" t="s">
        <v>4</v>
      </c>
      <c r="J8" s="117"/>
      <c r="K8" s="118"/>
      <c r="L8" s="116" t="s">
        <v>29</v>
      </c>
      <c r="M8" s="117"/>
      <c r="N8" s="118"/>
      <c r="O8" s="121" t="s">
        <v>0</v>
      </c>
      <c r="P8" s="122"/>
      <c r="Q8" s="122"/>
      <c r="R8" s="122" t="s">
        <v>1</v>
      </c>
      <c r="S8" s="122"/>
      <c r="T8" s="122"/>
      <c r="U8" s="124" t="s">
        <v>30</v>
      </c>
      <c r="V8" s="122"/>
      <c r="W8" s="122"/>
      <c r="X8" s="122" t="s">
        <v>2</v>
      </c>
      <c r="Y8" s="122"/>
      <c r="Z8" s="123"/>
    </row>
    <row r="9" spans="1:26" ht="87.75" customHeight="1" thickBot="1">
      <c r="A9" s="84"/>
      <c r="B9" s="135"/>
      <c r="C9" s="104" t="s">
        <v>33</v>
      </c>
      <c r="D9" s="73" t="s">
        <v>34</v>
      </c>
      <c r="E9" s="85" t="s">
        <v>3</v>
      </c>
      <c r="F9" s="72" t="s">
        <v>32</v>
      </c>
      <c r="G9" s="73" t="s">
        <v>31</v>
      </c>
      <c r="H9" s="74" t="s">
        <v>3</v>
      </c>
      <c r="I9" s="72" t="s">
        <v>32</v>
      </c>
      <c r="J9" s="73" t="s">
        <v>31</v>
      </c>
      <c r="K9" s="19" t="s">
        <v>3</v>
      </c>
      <c r="L9" s="72" t="s">
        <v>32</v>
      </c>
      <c r="M9" s="73" t="s">
        <v>31</v>
      </c>
      <c r="N9" s="19" t="s">
        <v>3</v>
      </c>
      <c r="O9" s="72" t="s">
        <v>32</v>
      </c>
      <c r="P9" s="73" t="s">
        <v>31</v>
      </c>
      <c r="Q9" s="19" t="s">
        <v>3</v>
      </c>
      <c r="R9" s="72" t="s">
        <v>32</v>
      </c>
      <c r="S9" s="73" t="s">
        <v>31</v>
      </c>
      <c r="T9" s="19" t="s">
        <v>3</v>
      </c>
      <c r="U9" s="72" t="s">
        <v>32</v>
      </c>
      <c r="V9" s="73" t="s">
        <v>31</v>
      </c>
      <c r="W9" s="19" t="s">
        <v>3</v>
      </c>
      <c r="X9" s="72" t="s">
        <v>32</v>
      </c>
      <c r="Y9" s="73" t="s">
        <v>31</v>
      </c>
      <c r="Z9" s="62" t="s">
        <v>3</v>
      </c>
    </row>
    <row r="10" spans="1:26" ht="42.75" customHeight="1" thickBot="1">
      <c r="A10" s="4"/>
      <c r="B10" s="75" t="s">
        <v>10</v>
      </c>
      <c r="C10" s="105">
        <v>24573518</v>
      </c>
      <c r="D10" s="106">
        <v>27392271.87</v>
      </c>
      <c r="E10" s="86">
        <f>D10/C10*100</f>
        <v>111.47069731733161</v>
      </c>
      <c r="F10" s="70">
        <v>22787305</v>
      </c>
      <c r="G10" s="70">
        <v>17630894.89</v>
      </c>
      <c r="H10" s="71">
        <f aca="true" t="shared" si="0" ref="H10:H29">G10/F10*100</f>
        <v>77.37156671225492</v>
      </c>
      <c r="I10" s="69">
        <v>4267831</v>
      </c>
      <c r="J10" s="69">
        <v>2596736.46</v>
      </c>
      <c r="K10" s="7">
        <f aca="true" t="shared" si="1" ref="K10:K29">J10/I10*100</f>
        <v>60.84440691301975</v>
      </c>
      <c r="L10" s="20"/>
      <c r="M10" s="21"/>
      <c r="N10" s="22"/>
      <c r="O10" s="51">
        <v>8301454</v>
      </c>
      <c r="P10" s="51">
        <v>6212852.1499999985</v>
      </c>
      <c r="Q10" s="55">
        <f aca="true" t="shared" si="2" ref="Q10:Q15">P10/O10*100</f>
        <v>74.84052974334374</v>
      </c>
      <c r="R10" s="56"/>
      <c r="S10" s="56"/>
      <c r="T10" s="7"/>
      <c r="U10" s="51">
        <v>9191020</v>
      </c>
      <c r="V10" s="51">
        <v>7942556.37</v>
      </c>
      <c r="W10" s="7">
        <f aca="true" t="shared" si="3" ref="W10:W18">V10/U10*100</f>
        <v>86.41648445983144</v>
      </c>
      <c r="X10" s="51"/>
      <c r="Y10" s="51"/>
      <c r="Z10" s="63"/>
    </row>
    <row r="11" spans="1:26" ht="39.75" customHeight="1">
      <c r="A11" s="84"/>
      <c r="B11" s="87" t="s">
        <v>11</v>
      </c>
      <c r="C11" s="107">
        <v>4264198</v>
      </c>
      <c r="D11" s="108">
        <v>4449573.91</v>
      </c>
      <c r="E11" s="88">
        <f aca="true" t="shared" si="4" ref="E11:E29">D11/C11*100</f>
        <v>104.3472631899363</v>
      </c>
      <c r="F11" s="8">
        <v>3303786</v>
      </c>
      <c r="G11" s="8">
        <v>2482681.13</v>
      </c>
      <c r="H11" s="9">
        <f t="shared" si="0"/>
        <v>75.14654793016254</v>
      </c>
      <c r="I11" s="23">
        <v>919074</v>
      </c>
      <c r="J11" s="23">
        <v>754991</v>
      </c>
      <c r="K11" s="9">
        <f t="shared" si="1"/>
        <v>82.14692179302212</v>
      </c>
      <c r="L11" s="24"/>
      <c r="M11" s="24"/>
      <c r="N11" s="9"/>
      <c r="O11" s="24">
        <v>1138773</v>
      </c>
      <c r="P11" s="24">
        <v>892211.27</v>
      </c>
      <c r="Q11" s="9">
        <f t="shared" si="2"/>
        <v>78.34847419108111</v>
      </c>
      <c r="R11" s="57"/>
      <c r="S11" s="57"/>
      <c r="T11" s="9"/>
      <c r="U11" s="24">
        <v>749932</v>
      </c>
      <c r="V11" s="24">
        <v>491104.3</v>
      </c>
      <c r="W11" s="9">
        <f t="shared" si="3"/>
        <v>65.48651077697711</v>
      </c>
      <c r="X11" s="24">
        <v>459203</v>
      </c>
      <c r="Y11" s="24">
        <v>323568.32</v>
      </c>
      <c r="Z11" s="64">
        <f aca="true" t="shared" si="5" ref="Z11:Z18">Y11/X11*100</f>
        <v>70.46302397850188</v>
      </c>
    </row>
    <row r="12" spans="1:26" ht="25.5">
      <c r="A12" s="84"/>
      <c r="B12" s="89" t="s">
        <v>14</v>
      </c>
      <c r="C12" s="107">
        <v>4571416</v>
      </c>
      <c r="D12" s="108">
        <v>4916274.67</v>
      </c>
      <c r="E12" s="90">
        <f t="shared" si="4"/>
        <v>107.54380415171141</v>
      </c>
      <c r="F12" s="8">
        <v>4509961</v>
      </c>
      <c r="G12" s="8">
        <v>3108165.76</v>
      </c>
      <c r="H12" s="10">
        <f t="shared" si="0"/>
        <v>68.91779685012797</v>
      </c>
      <c r="I12" s="23">
        <v>1099805</v>
      </c>
      <c r="J12" s="23">
        <v>822325.78</v>
      </c>
      <c r="K12" s="10">
        <f t="shared" si="1"/>
        <v>74.77014379821878</v>
      </c>
      <c r="L12" s="25"/>
      <c r="M12" s="25"/>
      <c r="N12" s="10"/>
      <c r="O12" s="27">
        <v>1002031</v>
      </c>
      <c r="P12" s="27">
        <v>722358.42</v>
      </c>
      <c r="Q12" s="10">
        <f t="shared" si="2"/>
        <v>72.08942837097855</v>
      </c>
      <c r="R12" s="58"/>
      <c r="S12" s="58"/>
      <c r="T12" s="10"/>
      <c r="U12" s="27">
        <v>907008</v>
      </c>
      <c r="V12" s="27">
        <v>231772.1</v>
      </c>
      <c r="W12" s="10">
        <f t="shared" si="3"/>
        <v>25.55347913138583</v>
      </c>
      <c r="X12" s="27">
        <v>396217</v>
      </c>
      <c r="Y12" s="27">
        <v>274951.05</v>
      </c>
      <c r="Z12" s="65">
        <f t="shared" si="5"/>
        <v>69.39405679211139</v>
      </c>
    </row>
    <row r="13" spans="1:26" ht="25.5">
      <c r="A13" s="84"/>
      <c r="B13" s="89" t="s">
        <v>15</v>
      </c>
      <c r="C13" s="107">
        <v>9913518</v>
      </c>
      <c r="D13" s="108">
        <v>9341075.41</v>
      </c>
      <c r="E13" s="90">
        <f t="shared" si="4"/>
        <v>94.22563624739472</v>
      </c>
      <c r="F13" s="8">
        <v>8492211</v>
      </c>
      <c r="G13" s="8">
        <v>7720379.239999999</v>
      </c>
      <c r="H13" s="10">
        <f t="shared" si="0"/>
        <v>90.91129789403489</v>
      </c>
      <c r="I13" s="23">
        <v>1951786</v>
      </c>
      <c r="J13" s="23">
        <v>1729349.87</v>
      </c>
      <c r="K13" s="10">
        <f t="shared" si="1"/>
        <v>88.60345703883522</v>
      </c>
      <c r="L13" s="26"/>
      <c r="M13" s="26"/>
      <c r="N13" s="10"/>
      <c r="O13" s="27">
        <v>2093431</v>
      </c>
      <c r="P13" s="27">
        <v>1831517.45</v>
      </c>
      <c r="Q13" s="10">
        <f t="shared" si="2"/>
        <v>87.48878993384544</v>
      </c>
      <c r="R13" s="58"/>
      <c r="S13" s="58"/>
      <c r="T13" s="10"/>
      <c r="U13" s="27">
        <v>4097757</v>
      </c>
      <c r="V13" s="27">
        <v>3846786.96</v>
      </c>
      <c r="W13" s="10">
        <f t="shared" si="3"/>
        <v>93.87542892367703</v>
      </c>
      <c r="X13" s="27"/>
      <c r="Y13" s="27"/>
      <c r="Z13" s="65"/>
    </row>
    <row r="14" spans="1:26" ht="25.5">
      <c r="A14" s="84"/>
      <c r="B14" s="89" t="s">
        <v>12</v>
      </c>
      <c r="C14" s="107">
        <v>5683799</v>
      </c>
      <c r="D14" s="108">
        <v>6449345.25</v>
      </c>
      <c r="E14" s="90">
        <f t="shared" si="4"/>
        <v>113.46891841178761</v>
      </c>
      <c r="F14" s="8">
        <v>6500779</v>
      </c>
      <c r="G14" s="8">
        <v>4267291.74</v>
      </c>
      <c r="H14" s="10">
        <f t="shared" si="0"/>
        <v>65.64277511972027</v>
      </c>
      <c r="I14" s="23">
        <v>1222430</v>
      </c>
      <c r="J14" s="23">
        <v>927472.35</v>
      </c>
      <c r="K14" s="10">
        <f t="shared" si="1"/>
        <v>75.87120325908232</v>
      </c>
      <c r="L14" s="27">
        <v>371898</v>
      </c>
      <c r="M14" s="27">
        <v>267299.08</v>
      </c>
      <c r="N14" s="10">
        <f>M14/L14*100</f>
        <v>71.87429886689361</v>
      </c>
      <c r="O14" s="27">
        <v>2317278</v>
      </c>
      <c r="P14" s="27">
        <v>1734746.7</v>
      </c>
      <c r="Q14" s="10">
        <f t="shared" si="2"/>
        <v>74.86139772612522</v>
      </c>
      <c r="R14" s="58"/>
      <c r="S14" s="58"/>
      <c r="T14" s="10"/>
      <c r="U14" s="27">
        <v>1029194</v>
      </c>
      <c r="V14" s="27">
        <v>428917.95</v>
      </c>
      <c r="W14" s="10">
        <f t="shared" si="3"/>
        <v>41.67513121918706</v>
      </c>
      <c r="X14" s="27">
        <v>561340</v>
      </c>
      <c r="Y14" s="27">
        <v>379393.45</v>
      </c>
      <c r="Z14" s="65">
        <f t="shared" si="5"/>
        <v>67.58710407239819</v>
      </c>
    </row>
    <row r="15" spans="1:26" ht="25.5">
      <c r="A15" s="84"/>
      <c r="B15" s="89" t="s">
        <v>26</v>
      </c>
      <c r="C15" s="107">
        <v>1788235</v>
      </c>
      <c r="D15" s="108">
        <v>1605636.82</v>
      </c>
      <c r="E15" s="90">
        <f t="shared" si="4"/>
        <v>89.78891588633485</v>
      </c>
      <c r="F15" s="8">
        <v>1797303</v>
      </c>
      <c r="G15" s="8">
        <v>1464827.63</v>
      </c>
      <c r="H15" s="10">
        <f t="shared" si="0"/>
        <v>81.50142908569117</v>
      </c>
      <c r="I15" s="23">
        <v>256336</v>
      </c>
      <c r="J15" s="23">
        <v>245205.19</v>
      </c>
      <c r="K15" s="10">
        <f t="shared" si="1"/>
        <v>95.65772657761687</v>
      </c>
      <c r="L15" s="28"/>
      <c r="M15" s="29"/>
      <c r="N15" s="30"/>
      <c r="O15" s="27">
        <v>586665</v>
      </c>
      <c r="P15" s="27">
        <v>333259.46</v>
      </c>
      <c r="Q15" s="10">
        <f t="shared" si="2"/>
        <v>56.80575115270214</v>
      </c>
      <c r="R15" s="58"/>
      <c r="S15" s="58"/>
      <c r="T15" s="10"/>
      <c r="U15" s="27">
        <v>249534</v>
      </c>
      <c r="V15" s="27">
        <v>242136.11</v>
      </c>
      <c r="W15" s="10">
        <f t="shared" si="3"/>
        <v>97.03531783243966</v>
      </c>
      <c r="X15" s="27">
        <v>198868</v>
      </c>
      <c r="Y15" s="27">
        <v>140861.2</v>
      </c>
      <c r="Z15" s="65">
        <f t="shared" si="5"/>
        <v>70.83150632580406</v>
      </c>
    </row>
    <row r="16" spans="1:26" ht="25.5">
      <c r="A16" s="84"/>
      <c r="B16" s="89" t="s">
        <v>27</v>
      </c>
      <c r="C16" s="107">
        <v>1925087</v>
      </c>
      <c r="D16" s="108">
        <v>2232802.54</v>
      </c>
      <c r="E16" s="90">
        <f t="shared" si="4"/>
        <v>115.98450044075929</v>
      </c>
      <c r="F16" s="8">
        <v>2633367</v>
      </c>
      <c r="G16" s="8">
        <v>1930137.6</v>
      </c>
      <c r="H16" s="10">
        <f t="shared" si="0"/>
        <v>73.29542748883844</v>
      </c>
      <c r="I16" s="23">
        <v>682702</v>
      </c>
      <c r="J16" s="23">
        <v>486824.51</v>
      </c>
      <c r="K16" s="10">
        <f t="shared" si="1"/>
        <v>71.30849331040483</v>
      </c>
      <c r="L16" s="28"/>
      <c r="M16" s="29"/>
      <c r="N16" s="31"/>
      <c r="O16" s="52"/>
      <c r="P16" s="52"/>
      <c r="Q16" s="10"/>
      <c r="R16" s="58"/>
      <c r="S16" s="58"/>
      <c r="T16" s="10"/>
      <c r="U16" s="27">
        <v>904932</v>
      </c>
      <c r="V16" s="27">
        <v>481039.23</v>
      </c>
      <c r="W16" s="10">
        <f t="shared" si="3"/>
        <v>53.157500232061636</v>
      </c>
      <c r="X16" s="27">
        <v>178092</v>
      </c>
      <c r="Y16" s="27">
        <v>105323.04</v>
      </c>
      <c r="Z16" s="65">
        <f t="shared" si="5"/>
        <v>59.13968061451384</v>
      </c>
    </row>
    <row r="17" spans="1:26" ht="26.25" thickBot="1">
      <c r="A17" s="91"/>
      <c r="B17" s="92" t="s">
        <v>13</v>
      </c>
      <c r="C17" s="107">
        <v>16160785</v>
      </c>
      <c r="D17" s="108">
        <v>16536341.389999999</v>
      </c>
      <c r="E17" s="93">
        <f t="shared" si="4"/>
        <v>102.3238746756423</v>
      </c>
      <c r="F17" s="8">
        <v>16018798</v>
      </c>
      <c r="G17" s="8">
        <v>8958758.3</v>
      </c>
      <c r="H17" s="11">
        <f t="shared" si="0"/>
        <v>55.92653268990595</v>
      </c>
      <c r="I17" s="32">
        <v>2783323</v>
      </c>
      <c r="J17" s="32">
        <v>1369080.68</v>
      </c>
      <c r="K17" s="11">
        <f t="shared" si="1"/>
        <v>49.18871004191752</v>
      </c>
      <c r="L17" s="33"/>
      <c r="M17" s="34"/>
      <c r="N17" s="35"/>
      <c r="O17" s="53">
        <v>4564185</v>
      </c>
      <c r="P17" s="53">
        <v>3154232.17</v>
      </c>
      <c r="Q17" s="11">
        <f>P17/O17*100</f>
        <v>69.10833303207473</v>
      </c>
      <c r="R17" s="59"/>
      <c r="S17" s="59"/>
      <c r="T17" s="11"/>
      <c r="U17" s="53">
        <v>6688365</v>
      </c>
      <c r="V17" s="53">
        <v>3167505.28</v>
      </c>
      <c r="W17" s="11">
        <f t="shared" si="3"/>
        <v>47.35843931962445</v>
      </c>
      <c r="X17" s="53">
        <v>1349883</v>
      </c>
      <c r="Y17" s="53">
        <v>762148.44</v>
      </c>
      <c r="Z17" s="66">
        <f t="shared" si="5"/>
        <v>56.46033322887983</v>
      </c>
    </row>
    <row r="18" spans="1:26" ht="26.25" thickBot="1">
      <c r="A18" s="94"/>
      <c r="B18" s="95" t="s">
        <v>22</v>
      </c>
      <c r="C18" s="13">
        <f>SUM(C11:C17)</f>
        <v>44307038</v>
      </c>
      <c r="D18" s="109">
        <f>SUM(D11:D17)</f>
        <v>45531049.99</v>
      </c>
      <c r="E18" s="96">
        <f t="shared" si="4"/>
        <v>102.76256785660102</v>
      </c>
      <c r="F18" s="5">
        <f>SUM(F11:F17)</f>
        <v>43256205</v>
      </c>
      <c r="G18" s="5">
        <f>SUM(G11:G17)</f>
        <v>29932241.4</v>
      </c>
      <c r="H18" s="12">
        <f t="shared" si="0"/>
        <v>69.19756691554426</v>
      </c>
      <c r="I18" s="5">
        <f>SUM(I11:I17)</f>
        <v>8915456</v>
      </c>
      <c r="J18" s="5">
        <f>SUM(J11:J17)</f>
        <v>6335249.38</v>
      </c>
      <c r="K18" s="12">
        <f t="shared" si="1"/>
        <v>71.05917386614885</v>
      </c>
      <c r="L18" s="36">
        <f>SUM(L11:L17)</f>
        <v>371898</v>
      </c>
      <c r="M18" s="5">
        <f>SUM(M11:M17)</f>
        <v>267299.08</v>
      </c>
      <c r="N18" s="12">
        <f>M18/L18*100</f>
        <v>71.87429886689361</v>
      </c>
      <c r="O18" s="5">
        <f>SUM(O11:O17)</f>
        <v>11702363</v>
      </c>
      <c r="P18" s="5">
        <f>SUM(P11:P17)</f>
        <v>8668325.469999999</v>
      </c>
      <c r="Q18" s="12">
        <f>P18/O18*100</f>
        <v>74.0732916078573</v>
      </c>
      <c r="R18" s="43">
        <f>SUM(R11:R17)</f>
        <v>0</v>
      </c>
      <c r="S18" s="43">
        <f>SUM(S11:S17)</f>
        <v>0</v>
      </c>
      <c r="T18" s="12"/>
      <c r="U18" s="5">
        <f>SUM(U11:U17)</f>
        <v>14626722</v>
      </c>
      <c r="V18" s="5">
        <f>SUM(V11:V17)</f>
        <v>8889261.93</v>
      </c>
      <c r="W18" s="12">
        <f t="shared" si="3"/>
        <v>60.774122390512375</v>
      </c>
      <c r="X18" s="5">
        <f>SUM(X11:X17)</f>
        <v>3143603</v>
      </c>
      <c r="Y18" s="5">
        <f>SUM(Y11:Y17)</f>
        <v>1986245.5</v>
      </c>
      <c r="Z18" s="63">
        <f t="shared" si="5"/>
        <v>63.1837258076163</v>
      </c>
    </row>
    <row r="19" spans="1:26" ht="25.5">
      <c r="A19" s="84"/>
      <c r="B19" s="87" t="s">
        <v>16</v>
      </c>
      <c r="C19" s="110">
        <v>902009</v>
      </c>
      <c r="D19" s="111">
        <v>910763.53</v>
      </c>
      <c r="E19" s="97">
        <f t="shared" si="4"/>
        <v>100.97055905207155</v>
      </c>
      <c r="F19" s="103">
        <v>912817</v>
      </c>
      <c r="G19" s="103">
        <v>873564.79</v>
      </c>
      <c r="H19" s="9">
        <f t="shared" si="0"/>
        <v>95.69988179448893</v>
      </c>
      <c r="I19" s="37">
        <v>412717</v>
      </c>
      <c r="J19" s="37">
        <v>373564.79</v>
      </c>
      <c r="K19" s="9">
        <f t="shared" si="1"/>
        <v>90.51354560146541</v>
      </c>
      <c r="L19" s="38"/>
      <c r="M19" s="39"/>
      <c r="N19" s="40"/>
      <c r="O19" s="54"/>
      <c r="P19" s="54"/>
      <c r="Q19" s="9"/>
      <c r="R19" s="60"/>
      <c r="S19" s="60"/>
      <c r="T19" s="9"/>
      <c r="U19" s="24">
        <v>100</v>
      </c>
      <c r="V19" s="24">
        <v>0</v>
      </c>
      <c r="W19" s="9"/>
      <c r="X19" s="67"/>
      <c r="Y19" s="67"/>
      <c r="Z19" s="64"/>
    </row>
    <row r="20" spans="1:26" ht="25.5">
      <c r="A20" s="84"/>
      <c r="B20" s="89" t="s">
        <v>25</v>
      </c>
      <c r="C20" s="110">
        <v>1758245</v>
      </c>
      <c r="D20" s="111">
        <v>1600347.91</v>
      </c>
      <c r="E20" s="98">
        <f t="shared" si="4"/>
        <v>91.01961956382642</v>
      </c>
      <c r="F20" s="103">
        <v>1779463</v>
      </c>
      <c r="G20" s="103">
        <v>1262062.99</v>
      </c>
      <c r="H20" s="10">
        <f t="shared" si="0"/>
        <v>70.92381184660765</v>
      </c>
      <c r="I20" s="37">
        <v>531324</v>
      </c>
      <c r="J20" s="37">
        <v>422986.69</v>
      </c>
      <c r="K20" s="10">
        <f t="shared" si="1"/>
        <v>79.60993480437548</v>
      </c>
      <c r="L20" s="41"/>
      <c r="M20" s="29"/>
      <c r="N20" s="31"/>
      <c r="O20" s="27">
        <v>845472</v>
      </c>
      <c r="P20" s="27">
        <v>559486.13</v>
      </c>
      <c r="Q20" s="10">
        <f>P20/O20*100</f>
        <v>66.17441263578215</v>
      </c>
      <c r="R20" s="58"/>
      <c r="S20" s="58"/>
      <c r="T20" s="10"/>
      <c r="U20" s="27">
        <v>40500</v>
      </c>
      <c r="V20" s="27">
        <v>34281.23</v>
      </c>
      <c r="W20" s="10">
        <f aca="true" t="shared" si="6" ref="W20:W27">V20/U20*100</f>
        <v>84.64501234567902</v>
      </c>
      <c r="X20" s="27">
        <v>333165</v>
      </c>
      <c r="Y20" s="27">
        <v>223453.52</v>
      </c>
      <c r="Z20" s="65">
        <f aca="true" t="shared" si="7" ref="Z20:Z29">Y20/X20*100</f>
        <v>67.06992631278796</v>
      </c>
    </row>
    <row r="21" spans="1:26" ht="25.5">
      <c r="A21" s="84"/>
      <c r="B21" s="89" t="s">
        <v>17</v>
      </c>
      <c r="C21" s="110">
        <v>571841</v>
      </c>
      <c r="D21" s="111">
        <v>570900.95</v>
      </c>
      <c r="E21" s="98">
        <f t="shared" si="4"/>
        <v>99.83560989855572</v>
      </c>
      <c r="F21" s="103">
        <v>710661</v>
      </c>
      <c r="G21" s="103">
        <v>475566.14</v>
      </c>
      <c r="H21" s="10">
        <f t="shared" si="0"/>
        <v>66.91884597578874</v>
      </c>
      <c r="I21" s="37">
        <v>335000</v>
      </c>
      <c r="J21" s="37">
        <v>269911.24</v>
      </c>
      <c r="K21" s="10">
        <f t="shared" si="1"/>
        <v>80.57051940298507</v>
      </c>
      <c r="L21" s="41"/>
      <c r="M21" s="29"/>
      <c r="N21" s="31"/>
      <c r="O21" s="52"/>
      <c r="P21" s="52"/>
      <c r="Q21" s="10"/>
      <c r="R21" s="58"/>
      <c r="S21" s="58"/>
      <c r="T21" s="10"/>
      <c r="U21" s="27">
        <v>19550</v>
      </c>
      <c r="V21" s="27">
        <v>17581.9</v>
      </c>
      <c r="W21" s="10">
        <f t="shared" si="6"/>
        <v>89.93299232736574</v>
      </c>
      <c r="X21" s="27">
        <v>356111</v>
      </c>
      <c r="Y21" s="27">
        <v>188073</v>
      </c>
      <c r="Z21" s="65">
        <f t="shared" si="7"/>
        <v>52.813027398760504</v>
      </c>
    </row>
    <row r="22" spans="1:26" ht="25.5">
      <c r="A22" s="84"/>
      <c r="B22" s="89" t="s">
        <v>18</v>
      </c>
      <c r="C22" s="110">
        <v>1037464</v>
      </c>
      <c r="D22" s="111">
        <v>1122512.42</v>
      </c>
      <c r="E22" s="98">
        <f t="shared" si="4"/>
        <v>108.19772252338393</v>
      </c>
      <c r="F22" s="103">
        <v>1170119</v>
      </c>
      <c r="G22" s="103">
        <v>885087.05</v>
      </c>
      <c r="H22" s="10">
        <f t="shared" si="0"/>
        <v>75.64077243425669</v>
      </c>
      <c r="I22" s="37">
        <v>551623</v>
      </c>
      <c r="J22" s="37">
        <v>446342.79</v>
      </c>
      <c r="K22" s="10">
        <f t="shared" si="1"/>
        <v>80.91446332005735</v>
      </c>
      <c r="L22" s="41"/>
      <c r="M22" s="29"/>
      <c r="N22" s="31"/>
      <c r="O22" s="27"/>
      <c r="P22" s="27"/>
      <c r="Q22" s="10"/>
      <c r="R22" s="58"/>
      <c r="S22" s="58"/>
      <c r="T22" s="10"/>
      <c r="U22" s="27">
        <v>396109</v>
      </c>
      <c r="V22" s="27">
        <v>269792.78</v>
      </c>
      <c r="W22" s="10">
        <f t="shared" si="6"/>
        <v>68.1107422451901</v>
      </c>
      <c r="X22" s="27">
        <v>198387</v>
      </c>
      <c r="Y22" s="27">
        <v>150121.67</v>
      </c>
      <c r="Z22" s="65">
        <f t="shared" si="7"/>
        <v>75.67112260379965</v>
      </c>
    </row>
    <row r="23" spans="1:26" ht="27.75" customHeight="1">
      <c r="A23" s="84"/>
      <c r="B23" s="89" t="s">
        <v>19</v>
      </c>
      <c r="C23" s="110">
        <v>1125362</v>
      </c>
      <c r="D23" s="111">
        <v>1342659.57</v>
      </c>
      <c r="E23" s="98">
        <f t="shared" si="4"/>
        <v>119.30912630780142</v>
      </c>
      <c r="F23" s="103">
        <v>1391665</v>
      </c>
      <c r="G23" s="103">
        <v>1029117.18</v>
      </c>
      <c r="H23" s="10">
        <f t="shared" si="0"/>
        <v>73.94862844147119</v>
      </c>
      <c r="I23" s="37">
        <v>776640</v>
      </c>
      <c r="J23" s="37">
        <v>560609.67</v>
      </c>
      <c r="K23" s="10">
        <f t="shared" si="1"/>
        <v>72.18398099505563</v>
      </c>
      <c r="L23" s="41"/>
      <c r="M23" s="29"/>
      <c r="N23" s="31"/>
      <c r="O23" s="27"/>
      <c r="P23" s="27"/>
      <c r="Q23" s="10"/>
      <c r="R23" s="58"/>
      <c r="S23" s="58"/>
      <c r="T23" s="10"/>
      <c r="U23" s="27">
        <v>372440</v>
      </c>
      <c r="V23" s="27">
        <v>269616.96</v>
      </c>
      <c r="W23" s="10">
        <f t="shared" si="6"/>
        <v>72.39205241112663</v>
      </c>
      <c r="X23" s="27">
        <v>193585</v>
      </c>
      <c r="Y23" s="27">
        <v>161550.55</v>
      </c>
      <c r="Z23" s="65">
        <f t="shared" si="7"/>
        <v>83.4519978304104</v>
      </c>
    </row>
    <row r="24" spans="1:30" ht="25.5">
      <c r="A24" s="84"/>
      <c r="B24" s="89" t="s">
        <v>24</v>
      </c>
      <c r="C24" s="110">
        <v>1255325</v>
      </c>
      <c r="D24" s="111">
        <v>1287346.2</v>
      </c>
      <c r="E24" s="98">
        <f t="shared" si="4"/>
        <v>102.55082946647282</v>
      </c>
      <c r="F24" s="103">
        <v>1395253</v>
      </c>
      <c r="G24" s="103">
        <v>1182050.25</v>
      </c>
      <c r="H24" s="10">
        <f t="shared" si="0"/>
        <v>84.71942006216794</v>
      </c>
      <c r="I24" s="37">
        <v>514424</v>
      </c>
      <c r="J24" s="37">
        <v>431438.8</v>
      </c>
      <c r="K24" s="10">
        <f t="shared" si="1"/>
        <v>83.86832651664774</v>
      </c>
      <c r="L24" s="41"/>
      <c r="M24" s="29"/>
      <c r="N24" s="31"/>
      <c r="O24" s="52"/>
      <c r="P24" s="52"/>
      <c r="Q24" s="10"/>
      <c r="R24" s="58"/>
      <c r="S24" s="58"/>
      <c r="T24" s="10"/>
      <c r="U24" s="27">
        <v>119538</v>
      </c>
      <c r="V24" s="27">
        <v>33138</v>
      </c>
      <c r="W24" s="10">
        <f t="shared" si="6"/>
        <v>27.72172865532299</v>
      </c>
      <c r="X24" s="27">
        <v>234824</v>
      </c>
      <c r="Y24" s="27">
        <v>194603.71</v>
      </c>
      <c r="Z24" s="65">
        <f t="shared" si="7"/>
        <v>82.87215531632201</v>
      </c>
      <c r="AD24" s="79"/>
    </row>
    <row r="25" spans="1:26" ht="26.25" thickBot="1">
      <c r="A25" s="91"/>
      <c r="B25" s="92" t="s">
        <v>20</v>
      </c>
      <c r="C25" s="110">
        <v>9124850</v>
      </c>
      <c r="D25" s="111">
        <v>10523861.83</v>
      </c>
      <c r="E25" s="99">
        <f t="shared" si="4"/>
        <v>115.33188852419491</v>
      </c>
      <c r="F25" s="103">
        <v>11177141</v>
      </c>
      <c r="G25" s="103">
        <v>7788107.189999999</v>
      </c>
      <c r="H25" s="11">
        <f t="shared" si="0"/>
        <v>69.67888469868993</v>
      </c>
      <c r="I25" s="37">
        <v>1696998</v>
      </c>
      <c r="J25" s="37">
        <v>1086403.2</v>
      </c>
      <c r="K25" s="11">
        <f t="shared" si="1"/>
        <v>64.01912082394912</v>
      </c>
      <c r="L25" s="42"/>
      <c r="M25" s="34"/>
      <c r="N25" s="35"/>
      <c r="O25" s="53">
        <v>3388025</v>
      </c>
      <c r="P25" s="53">
        <v>1922763.22</v>
      </c>
      <c r="Q25" s="11">
        <f>P25/O25*100</f>
        <v>56.75174238678876</v>
      </c>
      <c r="R25" s="59"/>
      <c r="S25" s="59"/>
      <c r="T25" s="11"/>
      <c r="U25" s="53">
        <v>5522095</v>
      </c>
      <c r="V25" s="53">
        <v>4320954.33</v>
      </c>
      <c r="W25" s="11">
        <f t="shared" si="6"/>
        <v>78.24846059330743</v>
      </c>
      <c r="X25" s="53">
        <v>160963</v>
      </c>
      <c r="Y25" s="53">
        <v>94642.8</v>
      </c>
      <c r="Z25" s="66">
        <f t="shared" si="7"/>
        <v>58.79786037785081</v>
      </c>
    </row>
    <row r="26" spans="1:26" ht="37.5" customHeight="1" thickBot="1">
      <c r="A26" s="84"/>
      <c r="B26" s="95" t="s">
        <v>23</v>
      </c>
      <c r="C26" s="13">
        <f>SUM(C19:C25)</f>
        <v>15775096</v>
      </c>
      <c r="D26" s="5">
        <f>SUM(D19:D25)</f>
        <v>17358392.41</v>
      </c>
      <c r="E26" s="100">
        <f t="shared" si="4"/>
        <v>110.03668319989939</v>
      </c>
      <c r="F26" s="13">
        <f>SUM(F19:F25)</f>
        <v>18537119</v>
      </c>
      <c r="G26" s="5">
        <f>SUM(G19:G25)</f>
        <v>13495555.59</v>
      </c>
      <c r="H26" s="12">
        <f t="shared" si="0"/>
        <v>72.80287508538949</v>
      </c>
      <c r="I26" s="5">
        <f>SUM(I19:I25)</f>
        <v>4818726</v>
      </c>
      <c r="J26" s="5">
        <f>SUM(J19:J25)</f>
        <v>3591257.1799999997</v>
      </c>
      <c r="K26" s="12">
        <f t="shared" si="1"/>
        <v>74.52710903255341</v>
      </c>
      <c r="L26" s="43">
        <f>SUM(L19:L25)</f>
        <v>0</v>
      </c>
      <c r="M26" s="43">
        <f>SUM(M19:M25)</f>
        <v>0</v>
      </c>
      <c r="N26" s="36">
        <f>SUM(N19:N25)</f>
        <v>0</v>
      </c>
      <c r="O26" s="5">
        <f>SUM(O19:O25)</f>
        <v>4233497</v>
      </c>
      <c r="P26" s="5">
        <f>SUM(P19:P25)</f>
        <v>2482249.35</v>
      </c>
      <c r="Q26" s="12">
        <f>P26/O26*100</f>
        <v>58.63354456138743</v>
      </c>
      <c r="R26" s="43"/>
      <c r="S26" s="43"/>
      <c r="T26" s="12"/>
      <c r="U26" s="5">
        <f>SUM(U19:U25)</f>
        <v>6470332</v>
      </c>
      <c r="V26" s="5">
        <f>SUM(V19:V25)</f>
        <v>4945365.2</v>
      </c>
      <c r="W26" s="12">
        <f t="shared" si="6"/>
        <v>76.43139795608633</v>
      </c>
      <c r="X26" s="5">
        <f>SUM(X19:X25)</f>
        <v>1477035</v>
      </c>
      <c r="Y26" s="5">
        <f>SUM(Y19:Y25)</f>
        <v>1012445.25</v>
      </c>
      <c r="Z26" s="63">
        <f t="shared" si="7"/>
        <v>68.54578598340595</v>
      </c>
    </row>
    <row r="27" spans="1:26" ht="22.5" customHeight="1" thickBot="1">
      <c r="A27" s="84"/>
      <c r="B27" s="101" t="s">
        <v>5</v>
      </c>
      <c r="C27" s="13">
        <f>C10+C18+C26</f>
        <v>84655652</v>
      </c>
      <c r="D27" s="5">
        <f>D10+D18+D26</f>
        <v>90281714.27</v>
      </c>
      <c r="E27" s="96">
        <f t="shared" si="4"/>
        <v>106.64582002156217</v>
      </c>
      <c r="F27" s="13">
        <f>F10+F18+F26</f>
        <v>84580629</v>
      </c>
      <c r="G27" s="5">
        <f>G10+G18+G26</f>
        <v>61058691.879999995</v>
      </c>
      <c r="H27" s="14">
        <f t="shared" si="0"/>
        <v>72.18992410188861</v>
      </c>
      <c r="I27" s="5">
        <f>I10+I18+I26</f>
        <v>18002013</v>
      </c>
      <c r="J27" s="5">
        <f>J10+J18+J26</f>
        <v>12523243.02</v>
      </c>
      <c r="K27" s="14">
        <f t="shared" si="1"/>
        <v>69.5657925588655</v>
      </c>
      <c r="L27" s="5">
        <f>L10+L18+L26</f>
        <v>371898</v>
      </c>
      <c r="M27" s="5">
        <f>M10+M18+M26</f>
        <v>267299.08</v>
      </c>
      <c r="N27" s="44">
        <f>N10+N18+N26</f>
        <v>71.87429886689361</v>
      </c>
      <c r="O27" s="5">
        <f>O10+O18+O26</f>
        <v>24237314</v>
      </c>
      <c r="P27" s="5">
        <f>P10+P18+P26</f>
        <v>17363426.97</v>
      </c>
      <c r="Q27" s="14">
        <f>P27/O27*100</f>
        <v>71.63923762344292</v>
      </c>
      <c r="R27" s="5"/>
      <c r="S27" s="5"/>
      <c r="T27" s="61"/>
      <c r="U27" s="5">
        <f>U10+U18+U26</f>
        <v>30288074</v>
      </c>
      <c r="V27" s="5">
        <f>V10+V18+V26</f>
        <v>21777183.5</v>
      </c>
      <c r="W27" s="14">
        <f t="shared" si="6"/>
        <v>71.90019246519273</v>
      </c>
      <c r="X27" s="5">
        <f>X10+X18+X26</f>
        <v>4620638</v>
      </c>
      <c r="Y27" s="5">
        <f>Y10+Y18+Y26</f>
        <v>2998690.75</v>
      </c>
      <c r="Z27" s="68">
        <f t="shared" si="7"/>
        <v>64.89776411828842</v>
      </c>
    </row>
    <row r="28" spans="1:26" ht="28.5" customHeight="1" thickBot="1">
      <c r="A28" s="1"/>
      <c r="B28" s="76" t="s">
        <v>21</v>
      </c>
      <c r="C28" s="112">
        <v>304035483</v>
      </c>
      <c r="D28" s="113">
        <v>295862171.71</v>
      </c>
      <c r="E28" s="102">
        <f t="shared" si="4"/>
        <v>97.31172453644167</v>
      </c>
      <c r="F28" s="15">
        <v>300624102</v>
      </c>
      <c r="G28" s="78">
        <v>260724073.3700001</v>
      </c>
      <c r="H28" s="14">
        <f t="shared" si="0"/>
        <v>86.72760155804144</v>
      </c>
      <c r="I28" s="45">
        <v>1722650</v>
      </c>
      <c r="J28" s="45">
        <v>1263036.36</v>
      </c>
      <c r="K28" s="14">
        <f t="shared" si="1"/>
        <v>73.31938350796739</v>
      </c>
      <c r="L28" s="46"/>
      <c r="M28" s="47"/>
      <c r="N28" s="48"/>
      <c r="O28" s="46">
        <v>72423967</v>
      </c>
      <c r="P28" s="47">
        <v>58017885.030000016</v>
      </c>
      <c r="Q28" s="14">
        <f>P28/O28*100</f>
        <v>80.1086814672828</v>
      </c>
      <c r="R28" s="46">
        <v>45202045</v>
      </c>
      <c r="S28" s="47">
        <v>37442705.93000001</v>
      </c>
      <c r="T28" s="14">
        <f>S28/R28*100</f>
        <v>82.83409728475782</v>
      </c>
      <c r="U28" s="46"/>
      <c r="V28" s="47"/>
      <c r="W28" s="14"/>
      <c r="X28" s="46">
        <v>9118672</v>
      </c>
      <c r="Y28" s="47">
        <v>7050677.929999999</v>
      </c>
      <c r="Z28" s="68">
        <f t="shared" si="7"/>
        <v>77.32132409192917</v>
      </c>
    </row>
    <row r="29" spans="1:26" ht="24.75" customHeight="1" thickBot="1">
      <c r="A29" s="91"/>
      <c r="B29" s="77" t="s">
        <v>6</v>
      </c>
      <c r="C29" s="16">
        <f>C27+C28</f>
        <v>388691135</v>
      </c>
      <c r="D29" s="6">
        <f>D27+D28</f>
        <v>386143885.97999996</v>
      </c>
      <c r="E29" s="96">
        <f t="shared" si="4"/>
        <v>99.34465986212933</v>
      </c>
      <c r="F29" s="16">
        <f>F27+F28</f>
        <v>385204731</v>
      </c>
      <c r="G29" s="6">
        <f>G27+G28</f>
        <v>321782765.2500001</v>
      </c>
      <c r="H29" s="12">
        <f t="shared" si="0"/>
        <v>83.5355174415031</v>
      </c>
      <c r="I29" s="16">
        <f>I27+I28</f>
        <v>19724663</v>
      </c>
      <c r="J29" s="16">
        <f>J27+J28</f>
        <v>13786279.379999999</v>
      </c>
      <c r="K29" s="12">
        <f t="shared" si="1"/>
        <v>69.89361176918459</v>
      </c>
      <c r="L29" s="6">
        <f>L27+L28</f>
        <v>371898</v>
      </c>
      <c r="M29" s="6">
        <f>M27+M28</f>
        <v>267299.08</v>
      </c>
      <c r="N29" s="7">
        <f>N27+N28</f>
        <v>71.87429886689361</v>
      </c>
      <c r="O29" s="6">
        <f>O27+O28</f>
        <v>96661281</v>
      </c>
      <c r="P29" s="6">
        <f>P27+P28</f>
        <v>75381312.00000001</v>
      </c>
      <c r="Q29" s="12">
        <f>P29/O29*100</f>
        <v>77.98501242705444</v>
      </c>
      <c r="R29" s="6">
        <f>R27+R28</f>
        <v>45202045</v>
      </c>
      <c r="S29" s="6">
        <f>S27+S28</f>
        <v>37442705.93000001</v>
      </c>
      <c r="T29" s="12">
        <f>S29/R29*100</f>
        <v>82.83409728475782</v>
      </c>
      <c r="U29" s="6">
        <f>U27+U28</f>
        <v>30288074</v>
      </c>
      <c r="V29" s="6">
        <f>V27+V28</f>
        <v>21777183.5</v>
      </c>
      <c r="W29" s="12">
        <f>V29/U29*100</f>
        <v>71.90019246519273</v>
      </c>
      <c r="X29" s="6">
        <f>X27+X28</f>
        <v>13739310</v>
      </c>
      <c r="Y29" s="6">
        <f>Y27+Y28</f>
        <v>10049368.68</v>
      </c>
      <c r="Z29" s="63">
        <f t="shared" si="7"/>
        <v>73.1431831729541</v>
      </c>
    </row>
    <row r="30" spans="9:25" ht="12.75">
      <c r="I30" s="49"/>
      <c r="J30" s="50"/>
      <c r="K30" s="49"/>
      <c r="L30" s="49"/>
      <c r="M30" s="49"/>
      <c r="N30" s="49"/>
      <c r="O30" s="49"/>
      <c r="P30" s="50"/>
      <c r="Q30" s="49"/>
      <c r="R30" s="49"/>
      <c r="S30" s="50"/>
      <c r="T30" s="49"/>
      <c r="U30" s="49"/>
      <c r="V30" s="49"/>
      <c r="W30" s="49"/>
      <c r="X30" s="49"/>
      <c r="Y30" s="50"/>
    </row>
    <row r="31" spans="2:8" ht="12.75">
      <c r="B31" s="81"/>
      <c r="C31" s="81"/>
      <c r="D31" s="81"/>
      <c r="F31" s="18"/>
      <c r="G31" s="18"/>
      <c r="H31" s="18"/>
    </row>
    <row r="32" spans="6:8" ht="12.75">
      <c r="F32" s="18"/>
      <c r="G32" s="80"/>
      <c r="H32" s="18"/>
    </row>
    <row r="33" spans="6:8" ht="12.75">
      <c r="F33" s="18"/>
      <c r="G33" s="18"/>
      <c r="H33" s="18"/>
    </row>
    <row r="37" spans="6:7" ht="12.75">
      <c r="F37" s="50"/>
      <c r="G37" s="50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2016-08-29T08:04:29Z</cp:lastPrinted>
  <dcterms:created xsi:type="dcterms:W3CDTF">1996-10-08T23:32:33Z</dcterms:created>
  <dcterms:modified xsi:type="dcterms:W3CDTF">2016-09-05T10:10:19Z</dcterms:modified>
  <cp:category/>
  <cp:version/>
  <cp:contentType/>
  <cp:contentStatus/>
</cp:coreProperties>
</file>