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 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<sst xmlns="http://schemas.openxmlformats.org/spreadsheetml/2006/main" count="56" uniqueCount="37">
  <si>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</si>
  <si>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</si>
  <si>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</si>
  <si>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</si>
  <si>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</si>
  <si>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</si>
  <si>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</si>
  <si>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</si>
  <si>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</si>
  <si>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</si>
  <si>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</si>
  <si>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</si>
  <si>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</si>
  <si>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</si>
  <si>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</si>
  <si>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</si>
  <si>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</si>
  <si>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</si>
  <si>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</si>
  <si>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</si>
  <si>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</si>
  <si>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</si>
  <si>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</si>
  <si>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</si>
  <si>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</si>
  <si>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</si>
  <si>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</si>
  <si>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</si>
  <si>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</si>
  <si>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</si>
  <si>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</si>
  <si>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05 10 2015</t>
  </si>
  <si>
    <t>Інформація про надходження та використання коштів місцевих бюджетів Дергачівського району (станом на 05.10.2015 р.)</t>
  </si>
  <si>
    <t>затерджено з урахуванням змін
січень-жовтень</t>
  </si>
  <si>
    <t>виконання по доходах за січень-жовтень</t>
  </si>
  <si>
    <t>затерджено з урахуванням змін на 
січень-жовтень</t>
  </si>
  <si>
    <t>касові видатки  за січень-жовтень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</si>
</sst>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vertical="center"/>
    </xf>
    <xf numFmtId="0" fontId="5" fillId="0" borderId="20" xfId="335" applyBorder="1" applyAlignment="1">
      <alignment vertical="center"/>
      <protection/>
    </xf>
    <xf numFmtId="0" fontId="5" fillId="0" borderId="21" xfId="335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174" fontId="5" fillId="0" borderId="21" xfId="337" applyNumberFormat="1" applyFont="1" applyBorder="1" applyAlignment="1">
      <alignment vertical="center" wrapText="1"/>
      <protection/>
    </xf>
    <xf numFmtId="172" fontId="2" fillId="0" borderId="21" xfId="0" applyNumberFormat="1" applyFont="1" applyFill="1" applyBorder="1" applyAlignment="1">
      <alignment vertical="center"/>
    </xf>
    <xf numFmtId="174" fontId="5" fillId="0" borderId="20" xfId="337" applyNumberFormat="1" applyFont="1" applyBorder="1" applyAlignment="1">
      <alignment vertical="center" wrapText="1"/>
      <protection/>
    </xf>
    <xf numFmtId="172" fontId="2" fillId="0" borderId="20" xfId="0" applyNumberFormat="1" applyFont="1" applyFill="1" applyBorder="1" applyAlignment="1">
      <alignment vertical="center"/>
    </xf>
    <xf numFmtId="172" fontId="2" fillId="0" borderId="30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vertical="center"/>
    </xf>
    <xf numFmtId="172" fontId="2" fillId="0" borderId="32" xfId="0" applyNumberFormat="1" applyFont="1" applyFill="1" applyBorder="1" applyAlignment="1">
      <alignment vertical="center"/>
    </xf>
    <xf numFmtId="174" fontId="8" fillId="0" borderId="30" xfId="337" applyNumberFormat="1" applyFont="1" applyBorder="1" applyAlignment="1">
      <alignment vertical="center" wrapText="1"/>
      <protection/>
    </xf>
    <xf numFmtId="1" fontId="2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30" xfId="335" applyFont="1" applyBorder="1" applyAlignment="1">
      <alignment vertical="center"/>
      <protection/>
    </xf>
    <xf numFmtId="174" fontId="5" fillId="0" borderId="21" xfId="334" applyNumberFormat="1" applyFont="1" applyBorder="1" applyAlignment="1">
      <alignment vertical="center" wrapText="1"/>
      <protection/>
    </xf>
    <xf numFmtId="1" fontId="5" fillId="0" borderId="21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1" fontId="5" fillId="0" borderId="20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4" fontId="5" fillId="0" borderId="33" xfId="334" applyNumberFormat="1" applyFont="1" applyBorder="1" applyAlignment="1">
      <alignment vertical="center" wrapText="1"/>
      <protection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4" fontId="5" fillId="0" borderId="20" xfId="334" applyNumberFormat="1" applyFont="1" applyBorder="1" applyAlignment="1">
      <alignment vertical="center" wrapText="1"/>
      <protection/>
    </xf>
    <xf numFmtId="1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2" fontId="2" fillId="0" borderId="32" xfId="0" applyNumberFormat="1" applyFont="1" applyFill="1" applyBorder="1" applyAlignment="1">
      <alignment horizontal="center" vertical="center"/>
    </xf>
    <xf numFmtId="174" fontId="8" fillId="0" borderId="30" xfId="334" applyNumberFormat="1" applyFont="1" applyBorder="1" applyAlignment="1">
      <alignment vertical="center" wrapText="1"/>
      <protection/>
    </xf>
    <xf numFmtId="174" fontId="2" fillId="0" borderId="32" xfId="0" applyNumberFormat="1" applyFont="1" applyFill="1" applyBorder="1" applyAlignment="1">
      <alignment vertical="center"/>
    </xf>
    <xf numFmtId="1" fontId="8" fillId="0" borderId="32" xfId="333" applyNumberFormat="1" applyFont="1" applyFill="1" applyBorder="1" applyAlignment="1">
      <alignment vertical="center" wrapText="1"/>
      <protection/>
    </xf>
    <xf numFmtId="172" fontId="2" fillId="0" borderId="32" xfId="0" applyNumberFormat="1" applyFont="1" applyFill="1" applyBorder="1" applyAlignment="1">
      <alignment horizontal="center" vertical="center"/>
    </xf>
    <xf numFmtId="1" fontId="5" fillId="0" borderId="20" xfId="336" applyNumberFormat="1" applyFont="1" applyFill="1" applyBorder="1" applyAlignment="1">
      <alignment vertical="center" wrapText="1"/>
      <protection/>
    </xf>
    <xf numFmtId="1" fontId="5" fillId="0" borderId="30" xfId="333" applyNumberFormat="1" applyFont="1" applyFill="1" applyBorder="1" applyAlignment="1">
      <alignment vertical="center" wrapText="1"/>
      <protection/>
    </xf>
    <xf numFmtId="1" fontId="0" fillId="0" borderId="21" xfId="0" applyNumberFormat="1" applyFont="1" applyFill="1" applyBorder="1" applyAlignment="1">
      <alignment vertical="center"/>
    </xf>
    <xf numFmtId="174" fontId="0" fillId="0" borderId="21" xfId="0" applyNumberFormat="1" applyFont="1" applyFill="1" applyBorder="1" applyAlignment="1">
      <alignment vertical="center"/>
    </xf>
    <xf numFmtId="174" fontId="0" fillId="0" borderId="20" xfId="0" applyNumberFormat="1" applyFont="1" applyFill="1" applyBorder="1" applyAlignment="1">
      <alignment vertical="center" wrapText="1"/>
    </xf>
    <xf numFmtId="174" fontId="0" fillId="0" borderId="30" xfId="0" applyNumberFormat="1" applyFont="1" applyFill="1" applyBorder="1" applyAlignment="1">
      <alignment vertical="center" wrapText="1"/>
    </xf>
    <xf numFmtId="174" fontId="0" fillId="0" borderId="21" xfId="0" applyNumberFormat="1" applyFont="1" applyFill="1" applyBorder="1" applyAlignment="1">
      <alignment vertical="center" wrapText="1"/>
    </xf>
    <xf numFmtId="172" fontId="2" fillId="0" borderId="34" xfId="0" applyNumberFormat="1" applyFont="1" applyFill="1" applyBorder="1" applyAlignment="1">
      <alignment vertical="center"/>
    </xf>
    <xf numFmtId="172" fontId="2" fillId="0" borderId="35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 wrapText="1"/>
    </xf>
    <xf numFmtId="172" fontId="2" fillId="0" borderId="39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5" fillId="0" borderId="41" xfId="335" applyBorder="1" applyAlignment="1">
      <alignment vertical="center"/>
      <protection/>
    </xf>
    <xf numFmtId="172" fontId="2" fillId="0" borderId="42" xfId="0" applyNumberFormat="1" applyFont="1" applyFill="1" applyBorder="1" applyAlignment="1">
      <alignment vertical="center"/>
    </xf>
    <xf numFmtId="174" fontId="5" fillId="0" borderId="41" xfId="337" applyNumberFormat="1" applyFont="1" applyBorder="1" applyAlignment="1">
      <alignment vertical="center" wrapText="1"/>
      <protection/>
    </xf>
    <xf numFmtId="172" fontId="2" fillId="0" borderId="41" xfId="0" applyNumberFormat="1" applyFont="1" applyFill="1" applyBorder="1" applyAlignment="1">
      <alignment horizontal="center" vertical="center"/>
    </xf>
    <xf numFmtId="174" fontId="5" fillId="0" borderId="41" xfId="334" applyNumberFormat="1" applyFont="1" applyBorder="1" applyAlignment="1">
      <alignment vertical="center" wrapText="1"/>
      <protection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" fontId="8" fillId="0" borderId="41" xfId="333" applyNumberFormat="1" applyFont="1" applyFill="1" applyBorder="1" applyAlignment="1">
      <alignment vertical="center" wrapText="1"/>
      <protection/>
    </xf>
    <xf numFmtId="172" fontId="2" fillId="0" borderId="41" xfId="0" applyNumberFormat="1" applyFont="1" applyFill="1" applyBorder="1" applyAlignment="1">
      <alignment horizontal="right" vertical="center"/>
    </xf>
    <xf numFmtId="174" fontId="2" fillId="0" borderId="41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N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2" sqref="N22"/>
    </sheetView>
  </sheetViews>
  <sheetFormatPr defaultColWidth="9.140625" defaultRowHeight="12.75"/>
  <cols>
    <col min="1" max="1" width="10.140625" style="16" hidden="1" customWidth="1"/>
    <col min="2" max="2" width="23.421875" style="17" customWidth="1"/>
    <col min="3" max="4" width="18.140625" style="17" customWidth="1"/>
    <col min="5" max="5" width="12.8515625" style="17" customWidth="1"/>
    <col min="6" max="6" width="14.57421875" style="32" customWidth="1"/>
    <col min="7" max="7" width="14.00390625" style="32" customWidth="1"/>
    <col min="8" max="8" width="6.140625" style="32" customWidth="1"/>
    <col min="9" max="9" width="12.421875" style="51" customWidth="1"/>
    <col min="10" max="10" width="14.00390625" style="51" customWidth="1"/>
    <col min="11" max="11" width="6.140625" style="51" customWidth="1"/>
    <col min="12" max="12" width="13.57421875" style="51" customWidth="1"/>
    <col min="13" max="13" width="10.7109375" style="51" customWidth="1"/>
    <col min="14" max="14" width="6.140625" style="51" customWidth="1"/>
    <col min="15" max="15" width="13.57421875" style="51" customWidth="1"/>
    <col min="16" max="16" width="14.421875" style="51" customWidth="1"/>
    <col min="17" max="17" width="6.7109375" style="51" customWidth="1"/>
    <col min="18" max="18" width="12.140625" style="51" customWidth="1"/>
    <col min="19" max="19" width="11.7109375" style="51" customWidth="1"/>
    <col min="20" max="20" width="7.140625" style="51" customWidth="1"/>
    <col min="21" max="21" width="13.28125" style="51" customWidth="1"/>
    <col min="22" max="22" width="12.7109375" style="51" customWidth="1"/>
    <col min="23" max="23" width="7.7109375" style="51" customWidth="1"/>
    <col min="24" max="24" width="12.57421875" style="51" customWidth="1"/>
    <col min="25" max="25" width="11.8515625" style="51" customWidth="1"/>
    <col min="26" max="26" width="6.57421875" style="51" customWidth="1"/>
    <col min="27" max="29" width="9.140625" style="32" customWidth="1"/>
    <col min="30" max="30" width="11.8515625" style="32" customWidth="1"/>
    <col min="31" max="68" width="9.140625" style="32" customWidth="1"/>
    <col min="69" max="16384" width="9.140625" style="17" customWidth="1"/>
  </cols>
  <sheetData>
    <row r="1" spans="2:4" ht="12.75">
      <c r="B1" s="2"/>
      <c r="C1" s="2"/>
      <c r="D1" s="2"/>
    </row>
    <row r="2" spans="2:4" ht="12.75">
      <c r="B2" s="3" t="s">
        <v>31</v>
      </c>
      <c r="C2" s="3"/>
      <c r="D2" s="3"/>
    </row>
    <row r="5" spans="2:26" ht="18">
      <c r="B5" s="122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ht="13.5" thickBot="1"/>
    <row r="7" spans="1:26" ht="13.5" customHeight="1" thickBot="1">
      <c r="A7" s="18"/>
      <c r="B7" s="19"/>
      <c r="C7" s="114" t="s">
        <v>9</v>
      </c>
      <c r="D7" s="115"/>
      <c r="E7" s="116"/>
      <c r="F7" s="131" t="s">
        <v>28</v>
      </c>
      <c r="G7" s="132"/>
      <c r="H7" s="133"/>
      <c r="I7" s="128" t="s"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/>
    </row>
    <row r="8" spans="1:26" ht="27.75" customHeight="1" thickBot="1">
      <c r="A8" s="20"/>
      <c r="B8" s="117" t="s">
        <v>7</v>
      </c>
      <c r="C8" s="117"/>
      <c r="D8" s="118"/>
      <c r="E8" s="119"/>
      <c r="F8" s="134"/>
      <c r="G8" s="135"/>
      <c r="H8" s="136"/>
      <c r="I8" s="94" t="s">
        <v>4</v>
      </c>
      <c r="J8" s="120"/>
      <c r="K8" s="121"/>
      <c r="L8" s="94" t="s">
        <v>29</v>
      </c>
      <c r="M8" s="120"/>
      <c r="N8" s="121"/>
      <c r="O8" s="124" t="s">
        <v>0</v>
      </c>
      <c r="P8" s="125"/>
      <c r="Q8" s="125"/>
      <c r="R8" s="125" t="s">
        <v>1</v>
      </c>
      <c r="S8" s="125"/>
      <c r="T8" s="125"/>
      <c r="U8" s="127" t="s">
        <v>30</v>
      </c>
      <c r="V8" s="125"/>
      <c r="W8" s="125"/>
      <c r="X8" s="125" t="s">
        <v>2</v>
      </c>
      <c r="Y8" s="125"/>
      <c r="Z8" s="126"/>
    </row>
    <row r="9" spans="1:26" ht="87.75" customHeight="1" thickBot="1">
      <c r="A9" s="20"/>
      <c r="B9" s="93"/>
      <c r="C9" s="107" t="s">
        <v>33</v>
      </c>
      <c r="D9" s="108" t="s">
        <v>34</v>
      </c>
      <c r="E9" s="109" t="s">
        <v>3</v>
      </c>
      <c r="F9" s="110" t="s">
        <v>35</v>
      </c>
      <c r="G9" s="111" t="s">
        <v>36</v>
      </c>
      <c r="H9" s="112" t="s">
        <v>3</v>
      </c>
      <c r="I9" s="110" t="s">
        <v>35</v>
      </c>
      <c r="J9" s="111" t="s">
        <v>36</v>
      </c>
      <c r="K9" s="112" t="s">
        <v>3</v>
      </c>
      <c r="L9" s="110" t="s">
        <v>35</v>
      </c>
      <c r="M9" s="111" t="s">
        <v>36</v>
      </c>
      <c r="N9" s="112" t="s">
        <v>3</v>
      </c>
      <c r="O9" s="110" t="s">
        <v>35</v>
      </c>
      <c r="P9" s="111" t="s">
        <v>36</v>
      </c>
      <c r="Q9" s="112" t="s">
        <v>3</v>
      </c>
      <c r="R9" s="110" t="s">
        <v>35</v>
      </c>
      <c r="S9" s="111" t="s">
        <v>36</v>
      </c>
      <c r="T9" s="112" t="s">
        <v>3</v>
      </c>
      <c r="U9" s="110" t="s">
        <v>35</v>
      </c>
      <c r="V9" s="111" t="s">
        <v>36</v>
      </c>
      <c r="W9" s="112" t="s">
        <v>3</v>
      </c>
      <c r="X9" s="110" t="s">
        <v>35</v>
      </c>
      <c r="Y9" s="111" t="s">
        <v>36</v>
      </c>
      <c r="Z9" s="113" t="s">
        <v>3</v>
      </c>
    </row>
    <row r="10" spans="1:26" ht="42.75" customHeight="1" thickBot="1">
      <c r="A10" s="4"/>
      <c r="B10" s="5" t="s">
        <v>10</v>
      </c>
      <c r="C10" s="95" t="e">
        <f>#REF!</f>
        <v>#REF!</v>
      </c>
      <c r="D10" s="95" t="e">
        <f>#REF!</f>
        <v>#REF!</v>
      </c>
      <c r="E10" s="96" t="e">
        <f aca="true" t="shared" si="0" ref="E10:E29">D10/C10*100</f>
        <v>#REF!</v>
      </c>
      <c r="F10" s="97">
        <v>20692994</v>
      </c>
      <c r="G10" s="97">
        <v>16255719.450000001</v>
      </c>
      <c r="H10" s="98">
        <f aca="true" t="shared" si="1" ref="H10:H29">G10/F10*100</f>
        <v>78.55663346734649</v>
      </c>
      <c r="I10" s="99">
        <v>2436910</v>
      </c>
      <c r="J10" s="99">
        <v>1824323.91</v>
      </c>
      <c r="K10" s="98">
        <f aca="true" t="shared" si="2" ref="K10:K29">J10/I10*100</f>
        <v>74.86217833239635</v>
      </c>
      <c r="L10" s="100"/>
      <c r="M10" s="101"/>
      <c r="N10" s="102"/>
      <c r="O10" s="103">
        <v>8647318</v>
      </c>
      <c r="P10" s="103">
        <v>6647144.85</v>
      </c>
      <c r="Q10" s="104">
        <f aca="true" t="shared" si="3" ref="Q10:Q15">P10/O10*100</f>
        <v>76.86943917177557</v>
      </c>
      <c r="R10" s="105"/>
      <c r="S10" s="105"/>
      <c r="T10" s="98"/>
      <c r="U10" s="103">
        <v>8885766</v>
      </c>
      <c r="V10" s="103">
        <v>7320431.050000001</v>
      </c>
      <c r="W10" s="98">
        <f aca="true" t="shared" si="4" ref="W10:W18">V10/U10*100</f>
        <v>82.38379279850494</v>
      </c>
      <c r="X10" s="103"/>
      <c r="Y10" s="103"/>
      <c r="Z10" s="106"/>
    </row>
    <row r="11" spans="1:26" ht="39.75" customHeight="1">
      <c r="A11" s="20"/>
      <c r="B11" s="21" t="s">
        <v>11</v>
      </c>
      <c r="C11" s="15" t="e">
        <f>#REF!</f>
        <v>#REF!</v>
      </c>
      <c r="D11" s="15" t="e">
        <f>#REF!</f>
        <v>#REF!</v>
      </c>
      <c r="E11" s="37" t="e">
        <f t="shared" si="0"/>
        <v>#REF!</v>
      </c>
      <c r="F11" s="41">
        <v>2462291</v>
      </c>
      <c r="G11" s="41">
        <v>2088218.78</v>
      </c>
      <c r="H11" s="42">
        <f t="shared" si="1"/>
        <v>84.80796055380944</v>
      </c>
      <c r="I11" s="53">
        <v>803939</v>
      </c>
      <c r="J11" s="53">
        <v>708306.63</v>
      </c>
      <c r="K11" s="42">
        <f t="shared" si="2"/>
        <v>88.10452409946525</v>
      </c>
      <c r="L11" s="54"/>
      <c r="M11" s="54"/>
      <c r="N11" s="42"/>
      <c r="O11" s="54">
        <v>1085999</v>
      </c>
      <c r="P11" s="54">
        <v>949231.02</v>
      </c>
      <c r="Q11" s="42">
        <f t="shared" si="3"/>
        <v>87.40625175529628</v>
      </c>
      <c r="R11" s="82"/>
      <c r="S11" s="82"/>
      <c r="T11" s="42"/>
      <c r="U11" s="54">
        <v>175041</v>
      </c>
      <c r="V11" s="54">
        <v>119357.37</v>
      </c>
      <c r="W11" s="42">
        <f t="shared" si="4"/>
        <v>68.18823589901794</v>
      </c>
      <c r="X11" s="54">
        <v>397312</v>
      </c>
      <c r="Y11" s="54">
        <v>311323.76</v>
      </c>
      <c r="Z11" s="88">
        <f aca="true" t="shared" si="5" ref="Z11:Z18">Y11/X11*100</f>
        <v>78.35750241623711</v>
      </c>
    </row>
    <row r="12" spans="1:26" ht="25.5">
      <c r="A12" s="20"/>
      <c r="B12" s="22" t="s">
        <v>14</v>
      </c>
      <c r="C12" s="15" t="e">
        <f>#REF!</f>
        <v>#REF!</v>
      </c>
      <c r="D12" s="15" t="e">
        <f>#REF!</f>
        <v>#REF!</v>
      </c>
      <c r="E12" s="38" t="e">
        <f t="shared" si="0"/>
        <v>#REF!</v>
      </c>
      <c r="F12" s="41">
        <v>2488793</v>
      </c>
      <c r="G12" s="41">
        <v>1985690.43</v>
      </c>
      <c r="H12" s="44">
        <f t="shared" si="1"/>
        <v>79.78527864711931</v>
      </c>
      <c r="I12" s="53">
        <v>966671</v>
      </c>
      <c r="J12" s="53">
        <v>755076.93</v>
      </c>
      <c r="K12" s="44">
        <f t="shared" si="2"/>
        <v>78.11105639871269</v>
      </c>
      <c r="L12" s="55"/>
      <c r="M12" s="55"/>
      <c r="N12" s="44"/>
      <c r="O12" s="57">
        <v>915717</v>
      </c>
      <c r="P12" s="57">
        <v>794743.73</v>
      </c>
      <c r="Q12" s="44">
        <f t="shared" si="3"/>
        <v>86.78922964190902</v>
      </c>
      <c r="R12" s="83"/>
      <c r="S12" s="83"/>
      <c r="T12" s="44"/>
      <c r="U12" s="57">
        <v>192671</v>
      </c>
      <c r="V12" s="57">
        <v>86957.75</v>
      </c>
      <c r="W12" s="44">
        <f t="shared" si="4"/>
        <v>45.1327651800219</v>
      </c>
      <c r="X12" s="57">
        <v>385534</v>
      </c>
      <c r="Y12" s="57">
        <v>334312.02</v>
      </c>
      <c r="Z12" s="89">
        <f t="shared" si="5"/>
        <v>86.71401744074453</v>
      </c>
    </row>
    <row r="13" spans="1:26" ht="25.5">
      <c r="A13" s="20"/>
      <c r="B13" s="22" t="s">
        <v>15</v>
      </c>
      <c r="C13" s="15" t="e">
        <f>#REF!</f>
        <v>#REF!</v>
      </c>
      <c r="D13" s="15" t="e">
        <f>#REF!</f>
        <v>#REF!</v>
      </c>
      <c r="E13" s="38" t="e">
        <f t="shared" si="0"/>
        <v>#REF!</v>
      </c>
      <c r="F13" s="41">
        <v>8765078</v>
      </c>
      <c r="G13" s="41">
        <v>8026354.300000001</v>
      </c>
      <c r="H13" s="44">
        <f t="shared" si="1"/>
        <v>91.57196661569927</v>
      </c>
      <c r="I13" s="53">
        <v>2003086</v>
      </c>
      <c r="J13" s="53">
        <v>1804069.83</v>
      </c>
      <c r="K13" s="44">
        <f t="shared" si="2"/>
        <v>90.0645219426425</v>
      </c>
      <c r="L13" s="56"/>
      <c r="M13" s="56"/>
      <c r="N13" s="44"/>
      <c r="O13" s="57">
        <v>2103692</v>
      </c>
      <c r="P13" s="57">
        <v>1877980.66</v>
      </c>
      <c r="Q13" s="44">
        <f t="shared" si="3"/>
        <v>89.27070407645226</v>
      </c>
      <c r="R13" s="83"/>
      <c r="S13" s="83"/>
      <c r="T13" s="44"/>
      <c r="U13" s="57">
        <v>3395446</v>
      </c>
      <c r="V13" s="57">
        <v>3216166.66</v>
      </c>
      <c r="W13" s="44">
        <f t="shared" si="4"/>
        <v>94.72000614941307</v>
      </c>
      <c r="X13" s="57">
        <v>1017733</v>
      </c>
      <c r="Y13" s="57">
        <v>892445.05</v>
      </c>
      <c r="Z13" s="89">
        <f t="shared" si="5"/>
        <v>87.68950697285045</v>
      </c>
    </row>
    <row r="14" spans="1:26" ht="25.5">
      <c r="A14" s="20"/>
      <c r="B14" s="22" t="s">
        <v>12</v>
      </c>
      <c r="C14" s="15" t="e">
        <f>#REF!</f>
        <v>#REF!</v>
      </c>
      <c r="D14" s="15" t="e">
        <f>#REF!</f>
        <v>#REF!</v>
      </c>
      <c r="E14" s="38" t="e">
        <f t="shared" si="0"/>
        <v>#REF!</v>
      </c>
      <c r="F14" s="41">
        <v>5293591</v>
      </c>
      <c r="G14" s="41">
        <v>4293568.35</v>
      </c>
      <c r="H14" s="44">
        <f t="shared" si="1"/>
        <v>81.10880402358246</v>
      </c>
      <c r="I14" s="53">
        <v>1117515</v>
      </c>
      <c r="J14" s="53">
        <v>908001.81</v>
      </c>
      <c r="K14" s="44">
        <f t="shared" si="2"/>
        <v>81.2518677601643</v>
      </c>
      <c r="L14" s="57">
        <v>430139</v>
      </c>
      <c r="M14" s="57">
        <v>300621.07</v>
      </c>
      <c r="N14" s="44">
        <f>M14/L14*100</f>
        <v>69.88928462659744</v>
      </c>
      <c r="O14" s="57">
        <v>2501854</v>
      </c>
      <c r="P14" s="57">
        <v>2139909.27</v>
      </c>
      <c r="Q14" s="44">
        <f t="shared" si="3"/>
        <v>85.5329395720134</v>
      </c>
      <c r="R14" s="83"/>
      <c r="S14" s="83"/>
      <c r="T14" s="44"/>
      <c r="U14" s="57">
        <v>604938</v>
      </c>
      <c r="V14" s="57">
        <v>435150.66</v>
      </c>
      <c r="W14" s="44">
        <f t="shared" si="4"/>
        <v>71.93310058220843</v>
      </c>
      <c r="X14" s="57">
        <v>630145</v>
      </c>
      <c r="Y14" s="57">
        <v>507585.54</v>
      </c>
      <c r="Z14" s="89">
        <f t="shared" si="5"/>
        <v>80.55059391092526</v>
      </c>
    </row>
    <row r="15" spans="1:26" ht="25.5">
      <c r="A15" s="20"/>
      <c r="B15" s="22" t="s">
        <v>26</v>
      </c>
      <c r="C15" s="15" t="e">
        <f>#REF!</f>
        <v>#REF!</v>
      </c>
      <c r="D15" s="15" t="e">
        <f>#REF!</f>
        <v>#REF!</v>
      </c>
      <c r="E15" s="38" t="e">
        <f t="shared" si="0"/>
        <v>#REF!</v>
      </c>
      <c r="F15" s="41">
        <v>862308</v>
      </c>
      <c r="G15" s="41">
        <v>724102.25</v>
      </c>
      <c r="H15" s="44">
        <f t="shared" si="1"/>
        <v>83.9725770838262</v>
      </c>
      <c r="I15" s="53">
        <v>314966</v>
      </c>
      <c r="J15" s="53">
        <v>269901.59</v>
      </c>
      <c r="K15" s="44">
        <f t="shared" si="2"/>
        <v>85.6922937713912</v>
      </c>
      <c r="L15" s="58"/>
      <c r="M15" s="59"/>
      <c r="N15" s="60"/>
      <c r="O15" s="57">
        <v>364385</v>
      </c>
      <c r="P15" s="57">
        <v>318971.51</v>
      </c>
      <c r="Q15" s="44">
        <f t="shared" si="3"/>
        <v>87.53694855715796</v>
      </c>
      <c r="R15" s="83"/>
      <c r="S15" s="83"/>
      <c r="T15" s="44"/>
      <c r="U15" s="57">
        <v>19510</v>
      </c>
      <c r="V15" s="57">
        <v>11933.89</v>
      </c>
      <c r="W15" s="44">
        <f t="shared" si="4"/>
        <v>61.16806765761148</v>
      </c>
      <c r="X15" s="57">
        <v>163447</v>
      </c>
      <c r="Y15" s="57">
        <v>123295.26</v>
      </c>
      <c r="Z15" s="89">
        <f t="shared" si="5"/>
        <v>75.43439769466555</v>
      </c>
    </row>
    <row r="16" spans="1:26" ht="25.5">
      <c r="A16" s="20"/>
      <c r="B16" s="22" t="s">
        <v>27</v>
      </c>
      <c r="C16" s="15" t="e">
        <f>#REF!</f>
        <v>#REF!</v>
      </c>
      <c r="D16" s="15" t="e">
        <f>#REF!</f>
        <v>#REF!</v>
      </c>
      <c r="E16" s="38" t="e">
        <f t="shared" si="0"/>
        <v>#REF!</v>
      </c>
      <c r="F16" s="41">
        <v>1309629</v>
      </c>
      <c r="G16" s="41">
        <v>1072603.51</v>
      </c>
      <c r="H16" s="44">
        <f t="shared" si="1"/>
        <v>81.90132548989065</v>
      </c>
      <c r="I16" s="53">
        <v>734018</v>
      </c>
      <c r="J16" s="53">
        <v>611569.44</v>
      </c>
      <c r="K16" s="44">
        <f t="shared" si="2"/>
        <v>83.31804397167372</v>
      </c>
      <c r="L16" s="58"/>
      <c r="M16" s="59"/>
      <c r="N16" s="61"/>
      <c r="O16" s="79"/>
      <c r="P16" s="79"/>
      <c r="Q16" s="44"/>
      <c r="R16" s="83"/>
      <c r="S16" s="83"/>
      <c r="T16" s="44"/>
      <c r="U16" s="57">
        <v>396547</v>
      </c>
      <c r="V16" s="57">
        <v>315494.98</v>
      </c>
      <c r="W16" s="44">
        <f t="shared" si="4"/>
        <v>79.56055146048261</v>
      </c>
      <c r="X16" s="57">
        <v>160064</v>
      </c>
      <c r="Y16" s="57">
        <v>128539.09</v>
      </c>
      <c r="Z16" s="89">
        <f t="shared" si="5"/>
        <v>80.30480932626949</v>
      </c>
    </row>
    <row r="17" spans="1:26" ht="26.25" thickBot="1">
      <c r="A17" s="23"/>
      <c r="B17" s="24" t="s">
        <v>13</v>
      </c>
      <c r="C17" s="15" t="e">
        <f>#REF!</f>
        <v>#REF!</v>
      </c>
      <c r="D17" s="15" t="e">
        <f>#REF!</f>
        <v>#REF!</v>
      </c>
      <c r="E17" s="39" t="e">
        <f t="shared" si="0"/>
        <v>#REF!</v>
      </c>
      <c r="F17" s="41">
        <v>10807640</v>
      </c>
      <c r="G17" s="41">
        <v>7434847.550000001</v>
      </c>
      <c r="H17" s="45">
        <f t="shared" si="1"/>
        <v>68.79251668264303</v>
      </c>
      <c r="I17" s="62">
        <v>1880903</v>
      </c>
      <c r="J17" s="62">
        <v>1269766.91</v>
      </c>
      <c r="K17" s="45">
        <f t="shared" si="2"/>
        <v>67.50836752347143</v>
      </c>
      <c r="L17" s="63"/>
      <c r="M17" s="64"/>
      <c r="N17" s="65"/>
      <c r="O17" s="80">
        <v>4706811</v>
      </c>
      <c r="P17" s="80">
        <v>3459526.83</v>
      </c>
      <c r="Q17" s="45">
        <f>P17/O17*100</f>
        <v>73.50044074427463</v>
      </c>
      <c r="R17" s="84"/>
      <c r="S17" s="84"/>
      <c r="T17" s="45"/>
      <c r="U17" s="80">
        <v>2783800</v>
      </c>
      <c r="V17" s="80">
        <v>1665051.63</v>
      </c>
      <c r="W17" s="45">
        <f t="shared" si="4"/>
        <v>59.81218586105324</v>
      </c>
      <c r="X17" s="80">
        <v>1331030</v>
      </c>
      <c r="Y17" s="80">
        <v>961010.18</v>
      </c>
      <c r="Z17" s="90">
        <f t="shared" si="5"/>
        <v>72.20048984620932</v>
      </c>
    </row>
    <row r="18" spans="1:26" ht="26.25" thickBot="1">
      <c r="A18" s="25"/>
      <c r="B18" s="26" t="s">
        <v>22</v>
      </c>
      <c r="C18" s="7" t="e">
        <f>SUM(C11:C17)</f>
        <v>#REF!</v>
      </c>
      <c r="D18" s="7" t="e">
        <f>SUM(D11:D17)</f>
        <v>#REF!</v>
      </c>
      <c r="E18" s="6" t="e">
        <f t="shared" si="0"/>
        <v>#REF!</v>
      </c>
      <c r="F18" s="8">
        <f>SUM(F11:F17)</f>
        <v>31989330</v>
      </c>
      <c r="G18" s="8">
        <f>SUM(G11:G17)</f>
        <v>25625385.17</v>
      </c>
      <c r="H18" s="46">
        <f t="shared" si="1"/>
        <v>80.1060390136336</v>
      </c>
      <c r="I18" s="8">
        <f>SUM(I11:I17)</f>
        <v>7821098</v>
      </c>
      <c r="J18" s="8">
        <f>SUM(J11:J17)</f>
        <v>6326693.140000001</v>
      </c>
      <c r="K18" s="46">
        <f t="shared" si="2"/>
        <v>80.89264627549738</v>
      </c>
      <c r="L18" s="66">
        <f>SUM(L11:L17)</f>
        <v>430139</v>
      </c>
      <c r="M18" s="8">
        <f>SUM(M11:M17)</f>
        <v>300621.07</v>
      </c>
      <c r="N18" s="46">
        <f>M18/L18*100</f>
        <v>69.88928462659744</v>
      </c>
      <c r="O18" s="8">
        <f>SUM(O11:O17)</f>
        <v>11678458</v>
      </c>
      <c r="P18" s="8">
        <f>SUM(P11:P17)</f>
        <v>9540363.02</v>
      </c>
      <c r="Q18" s="46">
        <f>P18/O18*100</f>
        <v>81.69197525906246</v>
      </c>
      <c r="R18" s="73">
        <f>SUM(R11:R17)</f>
        <v>0</v>
      </c>
      <c r="S18" s="73">
        <f>SUM(S11:S17)</f>
        <v>0</v>
      </c>
      <c r="T18" s="46"/>
      <c r="U18" s="8">
        <f>SUM(U11:U17)</f>
        <v>7567953</v>
      </c>
      <c r="V18" s="8">
        <f>SUM(V11:V17)</f>
        <v>5850112.94</v>
      </c>
      <c r="W18" s="46">
        <f t="shared" si="4"/>
        <v>77.30112673796997</v>
      </c>
      <c r="X18" s="8">
        <f>SUM(X11:X17)</f>
        <v>4085265</v>
      </c>
      <c r="Y18" s="8">
        <f>SUM(Y11:Y17)</f>
        <v>3258510.9</v>
      </c>
      <c r="Z18" s="87">
        <f t="shared" si="5"/>
        <v>79.76253437659491</v>
      </c>
    </row>
    <row r="19" spans="1:26" ht="25.5">
      <c r="A19" s="20"/>
      <c r="B19" s="21" t="s">
        <v>16</v>
      </c>
      <c r="C19" s="14" t="e">
        <f>#REF!</f>
        <v>#REF!</v>
      </c>
      <c r="D19" s="14" t="e">
        <f>#REF!</f>
        <v>#REF!</v>
      </c>
      <c r="E19" s="11" t="e">
        <f t="shared" si="0"/>
        <v>#REF!</v>
      </c>
      <c r="F19" s="43" t="e">
        <f>#REF!</f>
        <v>#REF!</v>
      </c>
      <c r="G19" s="43" t="e">
        <f>#REF!</f>
        <v>#REF!</v>
      </c>
      <c r="H19" s="42" t="e">
        <f t="shared" si="1"/>
        <v>#REF!</v>
      </c>
      <c r="I19" s="67">
        <v>515432</v>
      </c>
      <c r="J19" s="67">
        <v>367324.06</v>
      </c>
      <c r="K19" s="42">
        <f t="shared" si="2"/>
        <v>71.2652803861615</v>
      </c>
      <c r="L19" s="68"/>
      <c r="M19" s="69"/>
      <c r="N19" s="70"/>
      <c r="O19" s="81"/>
      <c r="P19" s="81"/>
      <c r="Q19" s="42"/>
      <c r="R19" s="85"/>
      <c r="S19" s="85"/>
      <c r="T19" s="42"/>
      <c r="U19" s="54">
        <v>136681</v>
      </c>
      <c r="V19" s="54">
        <v>36681</v>
      </c>
      <c r="W19" s="42"/>
      <c r="X19" s="91"/>
      <c r="Y19" s="91"/>
      <c r="Z19" s="88"/>
    </row>
    <row r="20" spans="1:26" ht="25.5">
      <c r="A20" s="20"/>
      <c r="B20" s="22" t="s">
        <v>25</v>
      </c>
      <c r="C20" s="14" t="e">
        <f>#REF!</f>
        <v>#REF!</v>
      </c>
      <c r="D20" s="14" t="e">
        <f>#REF!</f>
        <v>#REF!</v>
      </c>
      <c r="E20" s="12" t="e">
        <f t="shared" si="0"/>
        <v>#REF!</v>
      </c>
      <c r="F20" s="43" t="e">
        <f>#REF!</f>
        <v>#REF!</v>
      </c>
      <c r="G20" s="43" t="e">
        <f>#REF!</f>
        <v>#REF!</v>
      </c>
      <c r="H20" s="44" t="e">
        <f t="shared" si="1"/>
        <v>#REF!</v>
      </c>
      <c r="I20" s="67">
        <v>486264</v>
      </c>
      <c r="J20" s="67">
        <v>402315.61</v>
      </c>
      <c r="K20" s="44">
        <f t="shared" si="2"/>
        <v>82.73604667423456</v>
      </c>
      <c r="L20" s="71"/>
      <c r="M20" s="59"/>
      <c r="N20" s="61"/>
      <c r="O20" s="57">
        <v>492549</v>
      </c>
      <c r="P20" s="57">
        <v>405338.59</v>
      </c>
      <c r="Q20" s="44">
        <f>P20/O20*100</f>
        <v>82.29406414387198</v>
      </c>
      <c r="R20" s="83"/>
      <c r="S20" s="83"/>
      <c r="T20" s="44"/>
      <c r="U20" s="57">
        <v>50715</v>
      </c>
      <c r="V20" s="57">
        <v>42562.85</v>
      </c>
      <c r="W20" s="44">
        <f aca="true" t="shared" si="6" ref="W20:W27">V20/U20*100</f>
        <v>83.92556442867001</v>
      </c>
      <c r="X20" s="57">
        <v>442732</v>
      </c>
      <c r="Y20" s="57">
        <v>376144.87</v>
      </c>
      <c r="Z20" s="89">
        <f aca="true" t="shared" si="7" ref="Z20:Z29">Y20/X20*100</f>
        <v>84.95994642357002</v>
      </c>
    </row>
    <row r="21" spans="1:26" ht="25.5">
      <c r="A21" s="20"/>
      <c r="B21" s="22" t="s">
        <v>17</v>
      </c>
      <c r="C21" s="14" t="e">
        <f>#REF!</f>
        <v>#REF!</v>
      </c>
      <c r="D21" s="14" t="e">
        <f>#REF!</f>
        <v>#REF!</v>
      </c>
      <c r="E21" s="12" t="e">
        <f t="shared" si="0"/>
        <v>#REF!</v>
      </c>
      <c r="F21" s="43" t="e">
        <f>#REF!</f>
        <v>#REF!</v>
      </c>
      <c r="G21" s="43" t="e">
        <f>#REF!</f>
        <v>#REF!</v>
      </c>
      <c r="H21" s="44" t="e">
        <f t="shared" si="1"/>
        <v>#REF!</v>
      </c>
      <c r="I21" s="67">
        <v>363670</v>
      </c>
      <c r="J21" s="67">
        <v>313717.37</v>
      </c>
      <c r="K21" s="44">
        <f t="shared" si="2"/>
        <v>86.26429730249951</v>
      </c>
      <c r="L21" s="71"/>
      <c r="M21" s="59"/>
      <c r="N21" s="61"/>
      <c r="O21" s="79"/>
      <c r="P21" s="79"/>
      <c r="Q21" s="44"/>
      <c r="R21" s="83"/>
      <c r="S21" s="83"/>
      <c r="T21" s="44"/>
      <c r="U21" s="57">
        <v>25660</v>
      </c>
      <c r="V21" s="57">
        <v>13159.7</v>
      </c>
      <c r="W21" s="44">
        <f t="shared" si="6"/>
        <v>51.284879189399845</v>
      </c>
      <c r="X21" s="57">
        <v>357153</v>
      </c>
      <c r="Y21" s="57">
        <v>312794.04</v>
      </c>
      <c r="Z21" s="89">
        <f t="shared" si="7"/>
        <v>87.57984393243231</v>
      </c>
    </row>
    <row r="22" spans="1:26" ht="25.5">
      <c r="A22" s="20"/>
      <c r="B22" s="22" t="s">
        <v>18</v>
      </c>
      <c r="C22" s="14" t="e">
        <f>#REF!</f>
        <v>#REF!</v>
      </c>
      <c r="D22" s="14" t="e">
        <f>#REF!</f>
        <v>#REF!</v>
      </c>
      <c r="E22" s="12" t="e">
        <f t="shared" si="0"/>
        <v>#REF!</v>
      </c>
      <c r="F22" s="43" t="e">
        <f>#REF!</f>
        <v>#REF!</v>
      </c>
      <c r="G22" s="43" t="e">
        <f>#REF!</f>
        <v>#REF!</v>
      </c>
      <c r="H22" s="44" t="e">
        <f t="shared" si="1"/>
        <v>#REF!</v>
      </c>
      <c r="I22" s="67">
        <v>442430</v>
      </c>
      <c r="J22" s="67">
        <v>407307.65</v>
      </c>
      <c r="K22" s="44">
        <f t="shared" si="2"/>
        <v>92.06148995321294</v>
      </c>
      <c r="L22" s="71"/>
      <c r="M22" s="59"/>
      <c r="N22" s="61"/>
      <c r="O22" s="57"/>
      <c r="P22" s="57"/>
      <c r="Q22" s="44"/>
      <c r="R22" s="83"/>
      <c r="S22" s="83"/>
      <c r="T22" s="44"/>
      <c r="U22" s="57">
        <v>284000</v>
      </c>
      <c r="V22" s="57">
        <v>275799.27</v>
      </c>
      <c r="W22" s="44">
        <f t="shared" si="6"/>
        <v>97.11241901408452</v>
      </c>
      <c r="X22" s="57">
        <v>204105</v>
      </c>
      <c r="Y22" s="57">
        <v>168512.66</v>
      </c>
      <c r="Z22" s="89">
        <f t="shared" si="7"/>
        <v>82.56175007961588</v>
      </c>
    </row>
    <row r="23" spans="1:26" ht="27.75" customHeight="1">
      <c r="A23" s="20"/>
      <c r="B23" s="22" t="s">
        <v>19</v>
      </c>
      <c r="C23" s="14" t="e">
        <f>#REF!</f>
        <v>#REF!</v>
      </c>
      <c r="D23" s="14" t="e">
        <f>#REF!</f>
        <v>#REF!</v>
      </c>
      <c r="E23" s="12" t="e">
        <f t="shared" si="0"/>
        <v>#REF!</v>
      </c>
      <c r="F23" s="43" t="e">
        <f>#REF!</f>
        <v>#REF!</v>
      </c>
      <c r="G23" s="43" t="e">
        <f>#REF!</f>
        <v>#REF!</v>
      </c>
      <c r="H23" s="44" t="e">
        <f t="shared" si="1"/>
        <v>#REF!</v>
      </c>
      <c r="I23" s="67">
        <v>636861</v>
      </c>
      <c r="J23" s="67">
        <v>542181.34</v>
      </c>
      <c r="K23" s="44">
        <f t="shared" si="2"/>
        <v>85.13338703421938</v>
      </c>
      <c r="L23" s="71"/>
      <c r="M23" s="59"/>
      <c r="N23" s="61"/>
      <c r="O23" s="57"/>
      <c r="P23" s="57"/>
      <c r="Q23" s="44"/>
      <c r="R23" s="83"/>
      <c r="S23" s="83"/>
      <c r="T23" s="44"/>
      <c r="U23" s="57">
        <v>304037</v>
      </c>
      <c r="V23" s="57">
        <v>253538.37</v>
      </c>
      <c r="W23" s="44">
        <f t="shared" si="6"/>
        <v>83.39063008778537</v>
      </c>
      <c r="X23" s="57">
        <v>254936</v>
      </c>
      <c r="Y23" s="57">
        <v>223544.43</v>
      </c>
      <c r="Z23" s="89">
        <f t="shared" si="7"/>
        <v>87.68648994257381</v>
      </c>
    </row>
    <row r="24" spans="1:30" ht="25.5">
      <c r="A24" s="20"/>
      <c r="B24" s="22" t="s">
        <v>24</v>
      </c>
      <c r="C24" s="14" t="e">
        <f>#REF!</f>
        <v>#REF!</v>
      </c>
      <c r="D24" s="14" t="e">
        <f>#REF!</f>
        <v>#REF!</v>
      </c>
      <c r="E24" s="12" t="e">
        <f t="shared" si="0"/>
        <v>#REF!</v>
      </c>
      <c r="F24" s="43" t="e">
        <f>#REF!</f>
        <v>#REF!</v>
      </c>
      <c r="G24" s="43" t="e">
        <f>#REF!</f>
        <v>#REF!</v>
      </c>
      <c r="H24" s="44" t="e">
        <f t="shared" si="1"/>
        <v>#REF!</v>
      </c>
      <c r="I24" s="67">
        <v>456917</v>
      </c>
      <c r="J24" s="67">
        <v>375687.18</v>
      </c>
      <c r="K24" s="44">
        <f t="shared" si="2"/>
        <v>82.22219352748968</v>
      </c>
      <c r="L24" s="71"/>
      <c r="M24" s="59"/>
      <c r="N24" s="61"/>
      <c r="O24" s="79"/>
      <c r="P24" s="79"/>
      <c r="Q24" s="44"/>
      <c r="R24" s="83"/>
      <c r="S24" s="83"/>
      <c r="T24" s="44"/>
      <c r="U24" s="57">
        <v>98054</v>
      </c>
      <c r="V24" s="57">
        <v>80676.18</v>
      </c>
      <c r="W24" s="44">
        <f t="shared" si="6"/>
        <v>82.27729618373549</v>
      </c>
      <c r="X24" s="57">
        <v>233979</v>
      </c>
      <c r="Y24" s="57">
        <v>204585.76</v>
      </c>
      <c r="Z24" s="89">
        <f t="shared" si="7"/>
        <v>87.43765893520359</v>
      </c>
      <c r="AD24" s="33"/>
    </row>
    <row r="25" spans="1:26" ht="26.25" thickBot="1">
      <c r="A25" s="23"/>
      <c r="B25" s="24" t="s">
        <v>20</v>
      </c>
      <c r="C25" s="14" t="e">
        <f>#REF!</f>
        <v>#REF!</v>
      </c>
      <c r="D25" s="14" t="e">
        <f>#REF!</f>
        <v>#REF!</v>
      </c>
      <c r="E25" s="13" t="e">
        <f t="shared" si="0"/>
        <v>#REF!</v>
      </c>
      <c r="F25" s="43" t="e">
        <f>#REF!</f>
        <v>#REF!</v>
      </c>
      <c r="G25" s="43" t="e">
        <f>#REF!</f>
        <v>#REF!</v>
      </c>
      <c r="H25" s="45" t="e">
        <f t="shared" si="1"/>
        <v>#REF!</v>
      </c>
      <c r="I25" s="67">
        <v>1364187</v>
      </c>
      <c r="J25" s="67">
        <v>835445.08</v>
      </c>
      <c r="K25" s="45">
        <f t="shared" si="2"/>
        <v>61.241243319281004</v>
      </c>
      <c r="L25" s="72"/>
      <c r="M25" s="64"/>
      <c r="N25" s="65"/>
      <c r="O25" s="80">
        <v>2098954</v>
      </c>
      <c r="P25" s="80">
        <v>1592571</v>
      </c>
      <c r="Q25" s="45">
        <f>P25/O25*100</f>
        <v>75.87450701635196</v>
      </c>
      <c r="R25" s="84"/>
      <c r="S25" s="84"/>
      <c r="T25" s="45"/>
      <c r="U25" s="80">
        <v>2192211</v>
      </c>
      <c r="V25" s="80">
        <v>855061.63</v>
      </c>
      <c r="W25" s="45">
        <f t="shared" si="6"/>
        <v>39.00453149810853</v>
      </c>
      <c r="X25" s="80">
        <v>173974</v>
      </c>
      <c r="Y25" s="80">
        <v>118550.63</v>
      </c>
      <c r="Z25" s="90">
        <f t="shared" si="7"/>
        <v>68.14272822375757</v>
      </c>
    </row>
    <row r="26" spans="1:26" ht="37.5" customHeight="1" thickBot="1">
      <c r="A26" s="20"/>
      <c r="B26" s="26" t="s">
        <v>23</v>
      </c>
      <c r="C26" s="7" t="e">
        <f>SUM(C19:C25)</f>
        <v>#REF!</v>
      </c>
      <c r="D26" s="8" t="e">
        <f>SUM(D19:D25)</f>
        <v>#REF!</v>
      </c>
      <c r="E26" s="10" t="e">
        <f t="shared" si="0"/>
        <v>#REF!</v>
      </c>
      <c r="F26" s="47" t="e">
        <f>SUM(F19:F25)</f>
        <v>#REF!</v>
      </c>
      <c r="G26" s="8" t="e">
        <f>SUM(G19:G25)</f>
        <v>#REF!</v>
      </c>
      <c r="H26" s="46" t="e">
        <f t="shared" si="1"/>
        <v>#REF!</v>
      </c>
      <c r="I26" s="8">
        <f>SUM(I19:I25)</f>
        <v>4265761</v>
      </c>
      <c r="J26" s="8">
        <f>SUM(J19:J25)</f>
        <v>3243978.29</v>
      </c>
      <c r="K26" s="46">
        <f t="shared" si="2"/>
        <v>76.04688331109033</v>
      </c>
      <c r="L26" s="73">
        <f>SUM(L19:L25)</f>
        <v>0</v>
      </c>
      <c r="M26" s="73">
        <f>SUM(M19:M25)</f>
        <v>0</v>
      </c>
      <c r="N26" s="66">
        <f>SUM(N19:N25)</f>
        <v>0</v>
      </c>
      <c r="O26" s="8">
        <f>SUM(O19:O25)</f>
        <v>2591503</v>
      </c>
      <c r="P26" s="8">
        <f>SUM(P19:P25)</f>
        <v>1997909.59</v>
      </c>
      <c r="Q26" s="46">
        <f>P26/O26*100</f>
        <v>77.09462771218092</v>
      </c>
      <c r="R26" s="73"/>
      <c r="S26" s="73"/>
      <c r="T26" s="46"/>
      <c r="U26" s="8">
        <f>SUM(U19:U25)</f>
        <v>3091358</v>
      </c>
      <c r="V26" s="8">
        <f>SUM(V19:V25)</f>
        <v>1557479</v>
      </c>
      <c r="W26" s="46">
        <f t="shared" si="6"/>
        <v>50.38170926822452</v>
      </c>
      <c r="X26" s="8">
        <f>SUM(X19:X25)</f>
        <v>1666879</v>
      </c>
      <c r="Y26" s="8">
        <f>SUM(Y19:Y25)</f>
        <v>1404132.3900000001</v>
      </c>
      <c r="Z26" s="87">
        <f t="shared" si="7"/>
        <v>84.23721157924481</v>
      </c>
    </row>
    <row r="27" spans="1:26" ht="22.5" customHeight="1" thickBot="1">
      <c r="A27" s="20"/>
      <c r="B27" s="20" t="s">
        <v>5</v>
      </c>
      <c r="C27" s="7" t="e">
        <f>C10+C18+C26</f>
        <v>#REF!</v>
      </c>
      <c r="D27" s="8" t="e">
        <f>D10+D18+D26</f>
        <v>#REF!</v>
      </c>
      <c r="E27" s="6" t="e">
        <f t="shared" si="0"/>
        <v>#REF!</v>
      </c>
      <c r="F27" s="47" t="e">
        <f>F10+F18+F26</f>
        <v>#REF!</v>
      </c>
      <c r="G27" s="8" t="e">
        <f>G10+G18+G26</f>
        <v>#REF!</v>
      </c>
      <c r="H27" s="48" t="e">
        <f t="shared" si="1"/>
        <v>#REF!</v>
      </c>
      <c r="I27" s="8">
        <f>I10+I18+I26</f>
        <v>14523769</v>
      </c>
      <c r="J27" s="8">
        <f>J10+J18+J26</f>
        <v>11394995.34</v>
      </c>
      <c r="K27" s="48">
        <f t="shared" si="2"/>
        <v>78.45756387339952</v>
      </c>
      <c r="L27" s="8">
        <f>L10+L18+L26</f>
        <v>430139</v>
      </c>
      <c r="M27" s="8">
        <f>M10+M18+M26</f>
        <v>300621.07</v>
      </c>
      <c r="N27" s="74">
        <f>N10+N18+N26</f>
        <v>69.88928462659744</v>
      </c>
      <c r="O27" s="8">
        <f>O10+O18+O26</f>
        <v>22917279</v>
      </c>
      <c r="P27" s="8">
        <f>P10+P18+P26</f>
        <v>18185417.46</v>
      </c>
      <c r="Q27" s="48">
        <f>P27/O27*100</f>
        <v>79.35242861947093</v>
      </c>
      <c r="R27" s="8"/>
      <c r="S27" s="8"/>
      <c r="T27" s="86"/>
      <c r="U27" s="8">
        <f>U10+U18+U26</f>
        <v>19545077</v>
      </c>
      <c r="V27" s="8">
        <f>V10+V18+V26</f>
        <v>14728022.990000002</v>
      </c>
      <c r="W27" s="48">
        <f t="shared" si="6"/>
        <v>75.35413132422043</v>
      </c>
      <c r="X27" s="8">
        <f>X10+X18+X26</f>
        <v>5752144</v>
      </c>
      <c r="Y27" s="8">
        <f>Y10+Y18+Y26</f>
        <v>4662643.29</v>
      </c>
      <c r="Z27" s="92">
        <f t="shared" si="7"/>
        <v>81.05922400412786</v>
      </c>
    </row>
    <row r="28" spans="1:26" ht="28.5" customHeight="1" thickBot="1">
      <c r="A28" s="1"/>
      <c r="B28" s="27" t="s">
        <v>21</v>
      </c>
      <c r="C28" s="52" t="e">
        <f>#REF!</f>
        <v>#REF!</v>
      </c>
      <c r="D28" s="52" t="e">
        <f>#REF!</f>
        <v>#REF!</v>
      </c>
      <c r="E28" s="9" t="e">
        <f t="shared" si="0"/>
        <v>#REF!</v>
      </c>
      <c r="F28" s="49">
        <v>246815972</v>
      </c>
      <c r="G28" s="9">
        <v>209275172.34</v>
      </c>
      <c r="H28" s="48">
        <f t="shared" si="1"/>
        <v>84.78996340642007</v>
      </c>
      <c r="I28" s="75">
        <v>1502514</v>
      </c>
      <c r="J28" s="75">
        <v>1144930.07</v>
      </c>
      <c r="K28" s="48">
        <f t="shared" si="2"/>
        <v>76.20095852684236</v>
      </c>
      <c r="L28" s="76"/>
      <c r="M28" s="77"/>
      <c r="N28" s="78"/>
      <c r="O28" s="76">
        <v>72035750</v>
      </c>
      <c r="P28" s="77">
        <v>59909513.45999996</v>
      </c>
      <c r="Q28" s="48">
        <f>P28/O28*100</f>
        <v>83.16636317384072</v>
      </c>
      <c r="R28" s="76">
        <v>48255363</v>
      </c>
      <c r="S28" s="77">
        <v>39214468.83</v>
      </c>
      <c r="T28" s="48">
        <f>S28/R28*100</f>
        <v>81.26447796071909</v>
      </c>
      <c r="U28" s="76"/>
      <c r="V28" s="77"/>
      <c r="W28" s="48"/>
      <c r="X28" s="76">
        <v>8232000</v>
      </c>
      <c r="Y28" s="77">
        <v>6346314.9799999995</v>
      </c>
      <c r="Z28" s="92">
        <f t="shared" si="7"/>
        <v>77.09323347910593</v>
      </c>
    </row>
    <row r="29" spans="1:26" ht="24.75" customHeight="1" thickBot="1">
      <c r="A29" s="23"/>
      <c r="B29" s="28" t="s">
        <v>6</v>
      </c>
      <c r="C29" s="29" t="e">
        <f>C27+C28</f>
        <v>#REF!</v>
      </c>
      <c r="D29" s="30" t="e">
        <f>D27+D28</f>
        <v>#REF!</v>
      </c>
      <c r="E29" s="6" t="e">
        <f t="shared" si="0"/>
        <v>#REF!</v>
      </c>
      <c r="F29" s="50" t="e">
        <f>F27+F28</f>
        <v>#REF!</v>
      </c>
      <c r="G29" s="30" t="e">
        <f>G27+G28</f>
        <v>#REF!</v>
      </c>
      <c r="H29" s="46" t="e">
        <f t="shared" si="1"/>
        <v>#REF!</v>
      </c>
      <c r="I29" s="50">
        <f>I27+I28</f>
        <v>16026283</v>
      </c>
      <c r="J29" s="50">
        <f>J27+J28</f>
        <v>12539925.41</v>
      </c>
      <c r="K29" s="46">
        <f t="shared" si="2"/>
        <v>78.24600008623335</v>
      </c>
      <c r="L29" s="30">
        <f>L27+L28</f>
        <v>430139</v>
      </c>
      <c r="M29" s="30">
        <f>M27+M28</f>
        <v>300621.07</v>
      </c>
      <c r="N29" s="40">
        <f>N27+N28</f>
        <v>69.88928462659744</v>
      </c>
      <c r="O29" s="30">
        <f>O27+O28</f>
        <v>94953029</v>
      </c>
      <c r="P29" s="30">
        <f>P27+P28</f>
        <v>78094930.91999996</v>
      </c>
      <c r="Q29" s="46">
        <f>P29/O29*100</f>
        <v>82.2458553902477</v>
      </c>
      <c r="R29" s="30">
        <f>R27+R28</f>
        <v>48255363</v>
      </c>
      <c r="S29" s="30">
        <f>S27+S28</f>
        <v>39214468.83</v>
      </c>
      <c r="T29" s="46">
        <f>S29/R29*100</f>
        <v>81.26447796071909</v>
      </c>
      <c r="U29" s="30">
        <f>U27+U28</f>
        <v>19545077</v>
      </c>
      <c r="V29" s="30">
        <f>V27+V28</f>
        <v>14728022.990000002</v>
      </c>
      <c r="W29" s="46">
        <f>V29/U29*100</f>
        <v>75.35413132422043</v>
      </c>
      <c r="X29" s="30">
        <f>X27+X28</f>
        <v>13984144</v>
      </c>
      <c r="Y29" s="30">
        <f>Y27+Y28</f>
        <v>11008958.27</v>
      </c>
      <c r="Z29" s="87">
        <f t="shared" si="7"/>
        <v>78.72457742139954</v>
      </c>
    </row>
    <row r="30" spans="2:8" ht="12.75">
      <c r="B30" s="31"/>
      <c r="C30" s="31"/>
      <c r="D30" s="31"/>
      <c r="F30" s="35"/>
      <c r="G30" s="35"/>
      <c r="H30" s="35"/>
    </row>
    <row r="31" spans="6:8" ht="12.75">
      <c r="F31" s="35"/>
      <c r="G31" s="36"/>
      <c r="H31" s="35"/>
    </row>
    <row r="32" spans="6:8" ht="12.75">
      <c r="F32" s="35"/>
      <c r="G32" s="35"/>
      <c r="H32" s="35"/>
    </row>
    <row r="36" spans="6:7" ht="12.75">
      <c r="F36" s="34"/>
      <c r="G36" s="34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2015-10-05T08:33:42Z</cp:lastPrinted>
  <dcterms:created xsi:type="dcterms:W3CDTF">1996-10-08T23:32:33Z</dcterms:created>
  <dcterms:modified xsi:type="dcterms:W3CDTF">2015-10-05T08:34:44Z</dcterms:modified>
  <cp:category/>
  <cp:version/>
  <cp:contentType/>
  <cp:contentStatus/>
</cp:coreProperties>
</file>