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<sst xmlns="http://schemas.openxmlformats.org/spreadsheetml/2006/main" count="55" uniqueCount="36">
  <si>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05.11.2018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</si>
  <si>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</si>
  <si>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</si>
  <si>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</si>
  <si>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</si>
  <si>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</si>
  <si>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</si>
  <si>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</si>
  <si>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</si>
  <si>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</si>
  <si>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</si>
  <si>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січень-листопад</t>
  </si>
  <si>
    <t>виконано
січень-листопад</t>
  </si>
  <si>
    <t>%</t>
  </si>
  <si>
    <t>затерджено з урахуванням змін на 
січень-литсопад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</si>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</sst>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3" fontId="5" fillId="0" borderId="24" xfId="333" applyNumberForma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 29 10 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O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43409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56138130</v>
      </c>
      <c r="D10" s="39">
        <v>53265546.099999994</v>
      </c>
      <c r="E10" s="40">
        <f aca="true" t="shared" si="0" ref="E10:E29">D10/C10*100</f>
        <v>94.88300750309993</v>
      </c>
      <c r="F10" s="41">
        <v>47376123</v>
      </c>
      <c r="G10" s="41">
        <v>39849090.81999999</v>
      </c>
      <c r="H10" s="42">
        <f aca="true" t="shared" si="1" ref="H10:H29">G10/F10*100</f>
        <v>84.11218203735244</v>
      </c>
      <c r="I10" s="41">
        <v>6346278</v>
      </c>
      <c r="J10" s="41">
        <v>5047269.99</v>
      </c>
      <c r="K10" s="42">
        <f aca="true" t="shared" si="2" ref="K10:K29">J10/I10*100</f>
        <v>79.53118331721365</v>
      </c>
      <c r="L10" s="41"/>
      <c r="M10" s="41"/>
      <c r="N10" s="41"/>
      <c r="O10" s="43">
        <v>18365266</v>
      </c>
      <c r="P10" s="43">
        <v>15824358.419999998</v>
      </c>
      <c r="Q10" s="42">
        <f aca="true" t="shared" si="3" ref="Q10:Q15">P10/O10*100</f>
        <v>86.16460235315948</v>
      </c>
      <c r="R10" s="44"/>
      <c r="S10" s="44"/>
      <c r="T10" s="41"/>
      <c r="U10" s="43">
        <v>19505809</v>
      </c>
      <c r="V10" s="43">
        <v>16389207.82</v>
      </c>
      <c r="W10" s="42">
        <f aca="true" t="shared" si="4" ref="W10:W18">V10/U10*100</f>
        <v>84.02218959490479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9758530</v>
      </c>
      <c r="D11" s="47">
        <v>10368447.83</v>
      </c>
      <c r="E11" s="48">
        <f t="shared" si="0"/>
        <v>106.25009945145428</v>
      </c>
      <c r="F11" s="49">
        <v>10573852</v>
      </c>
      <c r="G11" s="49">
        <v>8522417.83</v>
      </c>
      <c r="H11" s="50">
        <f t="shared" si="1"/>
        <v>80.59898918577638</v>
      </c>
      <c r="I11" s="49">
        <v>2825684</v>
      </c>
      <c r="J11" s="49">
        <v>2269098.59</v>
      </c>
      <c r="K11" s="50">
        <f t="shared" si="2"/>
        <v>80.3026307966496</v>
      </c>
      <c r="L11" s="51"/>
      <c r="M11" s="49"/>
      <c r="N11" s="49"/>
      <c r="O11" s="51">
        <v>3457339</v>
      </c>
      <c r="P11" s="51">
        <v>2768774.46</v>
      </c>
      <c r="Q11" s="50">
        <f t="shared" si="3"/>
        <v>80.08397383074093</v>
      </c>
      <c r="R11" s="49"/>
      <c r="S11" s="49"/>
      <c r="T11" s="49"/>
      <c r="U11" s="51">
        <v>2258877</v>
      </c>
      <c r="V11" s="51">
        <v>1930780.37</v>
      </c>
      <c r="W11" s="50">
        <f t="shared" si="4"/>
        <v>85.47523260451986</v>
      </c>
      <c r="X11" s="51">
        <v>1278205</v>
      </c>
      <c r="Y11" s="51">
        <v>857230.05</v>
      </c>
      <c r="Z11" s="52">
        <f>Y11/X11*100</f>
        <v>67.06514604464854</v>
      </c>
    </row>
    <row r="12" spans="1:26" ht="25.5">
      <c r="A12" s="18"/>
      <c r="B12" s="46" t="s">
        <v>18</v>
      </c>
      <c r="C12" s="47">
        <v>10643502</v>
      </c>
      <c r="D12" s="47">
        <v>10586673.95</v>
      </c>
      <c r="E12" s="48">
        <f t="shared" si="0"/>
        <v>99.46607751847088</v>
      </c>
      <c r="F12" s="49">
        <v>10740935</v>
      </c>
      <c r="G12" s="49">
        <v>7487487.880000001</v>
      </c>
      <c r="H12" s="50">
        <f t="shared" si="1"/>
        <v>69.7098332687052</v>
      </c>
      <c r="I12" s="49">
        <v>3380574</v>
      </c>
      <c r="J12" s="49">
        <v>2302080.59</v>
      </c>
      <c r="K12" s="50">
        <f t="shared" si="2"/>
        <v>68.09732873766407</v>
      </c>
      <c r="L12" s="53"/>
      <c r="M12" s="53"/>
      <c r="N12" s="49"/>
      <c r="O12" s="51">
        <v>2592090</v>
      </c>
      <c r="P12" s="51">
        <v>2052098.64</v>
      </c>
      <c r="Q12" s="50">
        <f t="shared" si="3"/>
        <v>79.16772334293948</v>
      </c>
      <c r="R12" s="53"/>
      <c r="S12" s="53"/>
      <c r="T12" s="49"/>
      <c r="U12" s="51">
        <v>2478361</v>
      </c>
      <c r="V12" s="51">
        <v>1265186.76</v>
      </c>
      <c r="W12" s="50">
        <f t="shared" si="4"/>
        <v>51.04933300677342</v>
      </c>
      <c r="X12" s="51">
        <v>912480</v>
      </c>
      <c r="Y12" s="51">
        <v>708168.77</v>
      </c>
      <c r="Z12" s="52">
        <f>Y12/X12*100</f>
        <v>77.60923746273892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13889778</v>
      </c>
      <c r="D14" s="47">
        <v>13887563.879999999</v>
      </c>
      <c r="E14" s="48">
        <f t="shared" si="0"/>
        <v>99.98405935645623</v>
      </c>
      <c r="F14" s="49">
        <v>15196702</v>
      </c>
      <c r="G14" s="49">
        <v>11976312.170000004</v>
      </c>
      <c r="H14" s="50">
        <f t="shared" si="1"/>
        <v>78.80862683232192</v>
      </c>
      <c r="I14" s="49">
        <v>3571899</v>
      </c>
      <c r="J14" s="49">
        <v>2696828.18</v>
      </c>
      <c r="K14" s="50">
        <f t="shared" si="2"/>
        <v>75.5012440161382</v>
      </c>
      <c r="L14" s="51">
        <v>951323</v>
      </c>
      <c r="M14" s="49">
        <v>794881.77</v>
      </c>
      <c r="N14" s="50">
        <f>M14/L14*100</f>
        <v>83.55540336983339</v>
      </c>
      <c r="O14" s="51">
        <v>4785927</v>
      </c>
      <c r="P14" s="51">
        <v>3886730.39</v>
      </c>
      <c r="Q14" s="50">
        <f t="shared" si="3"/>
        <v>81.21165220447367</v>
      </c>
      <c r="R14" s="53"/>
      <c r="S14" s="53"/>
      <c r="T14" s="49"/>
      <c r="U14" s="51">
        <v>3907210</v>
      </c>
      <c r="V14" s="51">
        <v>3455899.42</v>
      </c>
      <c r="W14" s="50">
        <f t="shared" si="4"/>
        <v>88.44928785501675</v>
      </c>
      <c r="X14" s="51">
        <v>1182478</v>
      </c>
      <c r="Y14" s="51">
        <v>759331.45</v>
      </c>
      <c r="Z14" s="52">
        <f>Y14/X14*100</f>
        <v>64.21527081264936</v>
      </c>
    </row>
    <row r="15" spans="1:26" ht="25.5">
      <c r="A15" s="18"/>
      <c r="B15" s="46" t="s">
        <v>21</v>
      </c>
      <c r="C15" s="47">
        <v>3571401</v>
      </c>
      <c r="D15" s="47">
        <v>3662267.3</v>
      </c>
      <c r="E15" s="48">
        <f t="shared" si="0"/>
        <v>102.54427604181105</v>
      </c>
      <c r="F15" s="49">
        <v>3411401</v>
      </c>
      <c r="G15" s="49">
        <v>2955307.84</v>
      </c>
      <c r="H15" s="50">
        <f t="shared" si="1"/>
        <v>86.63032695364748</v>
      </c>
      <c r="I15" s="49">
        <v>880926</v>
      </c>
      <c r="J15" s="49">
        <v>861199.05</v>
      </c>
      <c r="K15" s="50">
        <f t="shared" si="2"/>
        <v>97.7606575353662</v>
      </c>
      <c r="L15" s="49"/>
      <c r="M15" s="49"/>
      <c r="N15" s="49"/>
      <c r="O15" s="51">
        <v>1803293</v>
      </c>
      <c r="P15" s="51">
        <v>1469422.26</v>
      </c>
      <c r="Q15" s="50">
        <f t="shared" si="3"/>
        <v>81.48549681055714</v>
      </c>
      <c r="R15" s="53"/>
      <c r="S15" s="53"/>
      <c r="T15" s="49"/>
      <c r="U15" s="51">
        <v>300568</v>
      </c>
      <c r="V15" s="51">
        <v>283381.86</v>
      </c>
      <c r="W15" s="50">
        <f t="shared" si="4"/>
        <v>94.28211253360304</v>
      </c>
      <c r="X15" s="51">
        <v>415694</v>
      </c>
      <c r="Y15" s="51">
        <v>330384.67</v>
      </c>
      <c r="Z15" s="52">
        <f>Y15/X15*100</f>
        <v>79.47785390214918</v>
      </c>
    </row>
    <row r="16" spans="1:26" ht="25.5">
      <c r="A16" s="18"/>
      <c r="B16" s="46" t="s">
        <v>22</v>
      </c>
      <c r="C16" s="47">
        <v>4635636</v>
      </c>
      <c r="D16" s="47">
        <v>5000176.72</v>
      </c>
      <c r="E16" s="48">
        <f t="shared" si="0"/>
        <v>107.86387714652315</v>
      </c>
      <c r="F16" s="49">
        <v>5343381</v>
      </c>
      <c r="G16" s="49">
        <v>3591338.26</v>
      </c>
      <c r="H16" s="50">
        <f t="shared" si="1"/>
        <v>67.21097110612175</v>
      </c>
      <c r="I16" s="49">
        <v>1835437</v>
      </c>
      <c r="J16" s="49">
        <v>1365010.25</v>
      </c>
      <c r="K16" s="50">
        <f t="shared" si="2"/>
        <v>74.36976861641125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2621007</v>
      </c>
      <c r="V16" s="51">
        <v>1563426.07</v>
      </c>
      <c r="W16" s="50">
        <f t="shared" si="4"/>
        <v>59.64982428509348</v>
      </c>
      <c r="X16" s="51">
        <v>541424</v>
      </c>
      <c r="Y16" s="51">
        <v>436807.83</v>
      </c>
      <c r="Z16" s="52">
        <f>Y16/X16*100</f>
        <v>80.67758909837761</v>
      </c>
    </row>
    <row r="17" spans="1:26" ht="26.25" thickBot="1">
      <c r="A17" s="37"/>
      <c r="B17" s="54" t="s">
        <v>23</v>
      </c>
      <c r="C17" s="55">
        <v>32364158</v>
      </c>
      <c r="D17" s="55">
        <v>32844110.880000003</v>
      </c>
      <c r="E17" s="56">
        <f t="shared" si="0"/>
        <v>101.48297656932709</v>
      </c>
      <c r="F17" s="57">
        <v>23903900</v>
      </c>
      <c r="G17" s="57">
        <v>18814339.15</v>
      </c>
      <c r="H17" s="56">
        <f t="shared" si="1"/>
        <v>78.70824070549156</v>
      </c>
      <c r="I17" s="57">
        <v>6303059</v>
      </c>
      <c r="J17" s="57">
        <v>4821623.23</v>
      </c>
      <c r="K17" s="56">
        <f t="shared" si="2"/>
        <v>76.4965587344177</v>
      </c>
      <c r="L17" s="58"/>
      <c r="M17" s="58"/>
      <c r="N17" s="58"/>
      <c r="O17" s="59">
        <v>9816979</v>
      </c>
      <c r="P17" s="59">
        <v>7679094.220000001</v>
      </c>
      <c r="Q17" s="56">
        <f>P17/O17*100</f>
        <v>78.22257967547858</v>
      </c>
      <c r="R17" s="60"/>
      <c r="S17" s="60"/>
      <c r="T17" s="58"/>
      <c r="U17" s="59">
        <v>3701635</v>
      </c>
      <c r="V17" s="59">
        <v>3157906.73</v>
      </c>
      <c r="W17" s="56">
        <f t="shared" si="4"/>
        <v>85.31113224291428</v>
      </c>
      <c r="X17" s="59">
        <v>2745778</v>
      </c>
      <c r="Y17" s="59">
        <v>1945690.13</v>
      </c>
      <c r="Z17" s="61">
        <f>Y17/X17*100</f>
        <v>70.8611595693461</v>
      </c>
    </row>
    <row r="18" spans="1:26" ht="26.25" thickBot="1">
      <c r="A18" s="62"/>
      <c r="B18" s="63" t="s">
        <v>24</v>
      </c>
      <c r="C18" s="64">
        <f>SUM(C11:C17)</f>
        <v>74863005</v>
      </c>
      <c r="D18" s="64">
        <f>SUM(D11:D17)</f>
        <v>76349240.56</v>
      </c>
      <c r="E18" s="65">
        <f t="shared" si="0"/>
        <v>101.98527371429988</v>
      </c>
      <c r="F18" s="66">
        <f>SUM(F11:F17)</f>
        <v>69170171</v>
      </c>
      <c r="G18" s="66">
        <f>SUM(G11:G17)</f>
        <v>53347203.13</v>
      </c>
      <c r="H18" s="67">
        <f t="shared" si="1"/>
        <v>77.12457893157443</v>
      </c>
      <c r="I18" s="66">
        <f>SUM(I11:I17)</f>
        <v>18797579</v>
      </c>
      <c r="J18" s="66">
        <f>SUM(J11:J17)</f>
        <v>14315839.89</v>
      </c>
      <c r="K18" s="67">
        <f t="shared" si="2"/>
        <v>76.1578918753314</v>
      </c>
      <c r="L18" s="66">
        <f>SUM(L11:L17)</f>
        <v>951323</v>
      </c>
      <c r="M18" s="66">
        <f>SUM(M11:M17)</f>
        <v>794881.77</v>
      </c>
      <c r="N18" s="67">
        <f>M18/L18*100</f>
        <v>83.55540336983339</v>
      </c>
      <c r="O18" s="66">
        <f>SUM(O11:O17)</f>
        <v>22455628</v>
      </c>
      <c r="P18" s="66">
        <f>SUM(P11:P17)</f>
        <v>17856119.97</v>
      </c>
      <c r="Q18" s="67">
        <f>P18/O18*100</f>
        <v>79.51734847941015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15267658</v>
      </c>
      <c r="V18" s="66">
        <f>SUM(V11:V17)</f>
        <v>11656581.21</v>
      </c>
      <c r="W18" s="67">
        <f t="shared" si="4"/>
        <v>76.3481943989052</v>
      </c>
      <c r="X18" s="66">
        <f>SUM(X11:X17)</f>
        <v>7076059</v>
      </c>
      <c r="Y18" s="66">
        <f>SUM(Y11:Y17)</f>
        <v>5037612.9</v>
      </c>
      <c r="Z18" s="68">
        <f>Y18/X18*100</f>
        <v>71.19235297501054</v>
      </c>
    </row>
    <row r="19" spans="1:26" ht="25.5">
      <c r="A19" s="18"/>
      <c r="B19" s="69" t="s">
        <v>25</v>
      </c>
      <c r="C19" s="70">
        <v>1140356</v>
      </c>
      <c r="D19" s="71">
        <v>1105451.31</v>
      </c>
      <c r="E19" s="72">
        <f t="shared" si="0"/>
        <v>96.9391409349361</v>
      </c>
      <c r="F19" s="73">
        <v>1033427</v>
      </c>
      <c r="G19" s="73">
        <v>931386.38</v>
      </c>
      <c r="H19" s="74">
        <f t="shared" si="1"/>
        <v>90.12599632097866</v>
      </c>
      <c r="I19" s="75">
        <v>1027967</v>
      </c>
      <c r="J19" s="75">
        <v>925926.38</v>
      </c>
      <c r="K19" s="74">
        <f t="shared" si="2"/>
        <v>90.07355099920524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5709133</v>
      </c>
      <c r="D20" s="47">
        <v>5599087.82</v>
      </c>
      <c r="E20" s="48">
        <f t="shared" si="0"/>
        <v>98.07247124913714</v>
      </c>
      <c r="F20" s="49">
        <v>5645412</v>
      </c>
      <c r="G20" s="49">
        <v>4878123.31</v>
      </c>
      <c r="H20" s="50">
        <f t="shared" si="1"/>
        <v>86.40863253204549</v>
      </c>
      <c r="I20" s="75">
        <v>1550409</v>
      </c>
      <c r="J20" s="75">
        <v>1377029.27</v>
      </c>
      <c r="K20" s="50">
        <f t="shared" si="2"/>
        <v>88.81716179408143</v>
      </c>
      <c r="L20" s="49"/>
      <c r="M20" s="49"/>
      <c r="N20" s="49"/>
      <c r="O20" s="51">
        <v>3129622</v>
      </c>
      <c r="P20" s="51">
        <v>2736601.98</v>
      </c>
      <c r="Q20" s="50">
        <f>P20/O20*100</f>
        <v>87.4419332430562</v>
      </c>
      <c r="R20" s="53"/>
      <c r="S20" s="53"/>
      <c r="T20" s="49"/>
      <c r="U20" s="77">
        <v>166345</v>
      </c>
      <c r="V20" s="77">
        <v>135501</v>
      </c>
      <c r="W20" s="50">
        <f aca="true" t="shared" si="5" ref="W20:W27">V20/U20*100</f>
        <v>81.4578135802098</v>
      </c>
      <c r="X20" s="51">
        <v>743901</v>
      </c>
      <c r="Y20" s="51">
        <v>584173.31</v>
      </c>
      <c r="Z20" s="52">
        <f aca="true" t="shared" si="6" ref="Z20:Z29">Y20/X20*100</f>
        <v>78.52836734995651</v>
      </c>
    </row>
    <row r="21" spans="1:26" ht="25.5">
      <c r="A21" s="18"/>
      <c r="B21" s="46" t="s">
        <v>27</v>
      </c>
      <c r="C21" s="79">
        <v>1253294</v>
      </c>
      <c r="D21" s="47">
        <v>1249723.02</v>
      </c>
      <c r="E21" s="48">
        <f t="shared" si="0"/>
        <v>99.7150724411032</v>
      </c>
      <c r="F21" s="49">
        <v>1435055</v>
      </c>
      <c r="G21" s="49">
        <v>1054480.18</v>
      </c>
      <c r="H21" s="50">
        <f t="shared" si="1"/>
        <v>73.48012306148544</v>
      </c>
      <c r="I21" s="75">
        <v>780815</v>
      </c>
      <c r="J21" s="75">
        <v>579427.8</v>
      </c>
      <c r="K21" s="50">
        <f t="shared" si="2"/>
        <v>74.20807745752836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99300</v>
      </c>
      <c r="V21" s="77">
        <v>87376.91</v>
      </c>
      <c r="W21" s="50">
        <f t="shared" si="5"/>
        <v>87.992860020141</v>
      </c>
      <c r="X21" s="51">
        <v>547020</v>
      </c>
      <c r="Y21" s="51">
        <v>381615.47</v>
      </c>
      <c r="Z21" s="52">
        <f t="shared" si="6"/>
        <v>69.76261745457204</v>
      </c>
    </row>
    <row r="22" spans="1:26" ht="25.5">
      <c r="A22" s="18"/>
      <c r="B22" s="46" t="s">
        <v>28</v>
      </c>
      <c r="C22" s="79">
        <v>5301867</v>
      </c>
      <c r="D22" s="47">
        <v>5410693.07</v>
      </c>
      <c r="E22" s="48">
        <f t="shared" si="0"/>
        <v>102.05259901842125</v>
      </c>
      <c r="F22" s="49">
        <v>2162159</v>
      </c>
      <c r="G22" s="49">
        <v>1549017.42</v>
      </c>
      <c r="H22" s="50">
        <f t="shared" si="1"/>
        <v>71.64216045165965</v>
      </c>
      <c r="I22" s="75">
        <v>1201161</v>
      </c>
      <c r="J22" s="75">
        <v>1017845.84</v>
      </c>
      <c r="K22" s="50">
        <f t="shared" si="2"/>
        <v>84.73850216582123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459708</v>
      </c>
      <c r="V22" s="77">
        <v>214655.23</v>
      </c>
      <c r="W22" s="50">
        <f t="shared" si="5"/>
        <v>46.693820860198215</v>
      </c>
      <c r="X22" s="51">
        <v>378895</v>
      </c>
      <c r="Y22" s="51">
        <v>230861.92</v>
      </c>
      <c r="Z22" s="52">
        <f t="shared" si="6"/>
        <v>60.93031578669552</v>
      </c>
    </row>
    <row r="23" spans="1:26" ht="27.75" customHeight="1">
      <c r="A23" s="18"/>
      <c r="B23" s="46" t="s">
        <v>29</v>
      </c>
      <c r="C23" s="79">
        <v>4036187</v>
      </c>
      <c r="D23" s="47">
        <v>4026066.92</v>
      </c>
      <c r="E23" s="48">
        <f t="shared" si="0"/>
        <v>99.74926632487544</v>
      </c>
      <c r="F23" s="49">
        <v>4296189</v>
      </c>
      <c r="G23" s="49">
        <v>3481383.65</v>
      </c>
      <c r="H23" s="50">
        <f t="shared" si="1"/>
        <v>81.03422940657406</v>
      </c>
      <c r="I23" s="75">
        <v>1693618</v>
      </c>
      <c r="J23" s="75">
        <v>1368260.85</v>
      </c>
      <c r="K23" s="50">
        <f t="shared" si="2"/>
        <v>80.7892246067295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1996172</v>
      </c>
      <c r="V23" s="77">
        <v>1649263.57</v>
      </c>
      <c r="W23" s="50">
        <f t="shared" si="5"/>
        <v>82.62131569824645</v>
      </c>
      <c r="X23" s="51">
        <v>485089</v>
      </c>
      <c r="Y23" s="51">
        <v>360808.83</v>
      </c>
      <c r="Z23" s="52">
        <f t="shared" si="6"/>
        <v>74.37992409640293</v>
      </c>
    </row>
    <row r="24" spans="1:30" ht="26.25" thickBot="1">
      <c r="A24" s="18"/>
      <c r="B24" s="46" t="s">
        <v>30</v>
      </c>
      <c r="C24" s="79">
        <v>1866127</v>
      </c>
      <c r="D24" s="47">
        <v>2181979.73</v>
      </c>
      <c r="E24" s="48">
        <f t="shared" si="0"/>
        <v>116.92557526899294</v>
      </c>
      <c r="F24" s="49">
        <v>1958159</v>
      </c>
      <c r="G24" s="49">
        <v>1532876.8</v>
      </c>
      <c r="H24" s="50">
        <f t="shared" si="1"/>
        <v>78.28152872162066</v>
      </c>
      <c r="I24" s="75">
        <v>1209817</v>
      </c>
      <c r="J24" s="75">
        <v>930389.58</v>
      </c>
      <c r="K24" s="50">
        <f t="shared" si="2"/>
        <v>76.90333166090409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247310</v>
      </c>
      <c r="V24" s="77">
        <v>239387.95</v>
      </c>
      <c r="W24" s="50">
        <f t="shared" si="5"/>
        <v>96.79671262787595</v>
      </c>
      <c r="X24" s="51">
        <v>451572</v>
      </c>
      <c r="Y24" s="51">
        <v>315239.27</v>
      </c>
      <c r="Z24" s="52">
        <f t="shared" si="6"/>
        <v>69.80930394267139</v>
      </c>
      <c r="AD24" s="80"/>
    </row>
    <row r="25" spans="1:26" ht="26.25" hidden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19306964</v>
      </c>
      <c r="D26" s="85">
        <f>SUM(D19:D25)</f>
        <v>19573001.87</v>
      </c>
      <c r="E26" s="65">
        <f t="shared" si="0"/>
        <v>101.37793735980448</v>
      </c>
      <c r="F26" s="85">
        <f>SUM(F19:F25)</f>
        <v>16530401</v>
      </c>
      <c r="G26" s="85">
        <f>SUM(G19:G25)</f>
        <v>13427267.74</v>
      </c>
      <c r="H26" s="67">
        <f t="shared" si="1"/>
        <v>81.22771940015248</v>
      </c>
      <c r="I26" s="66">
        <f>SUM(I19:I25)</f>
        <v>7463787</v>
      </c>
      <c r="J26" s="66">
        <f>SUM(J19:J25)</f>
        <v>6198879.720000001</v>
      </c>
      <c r="K26" s="67">
        <f t="shared" si="2"/>
        <v>83.05274145685027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3129622</v>
      </c>
      <c r="P26" s="66">
        <f>SUM(P19:P25)</f>
        <v>2736601.98</v>
      </c>
      <c r="Q26" s="67">
        <f>P26/O26*100</f>
        <v>87.4419332430562</v>
      </c>
      <c r="R26" s="66"/>
      <c r="S26" s="66"/>
      <c r="T26" s="66"/>
      <c r="U26" s="66">
        <f>SUM(U19:U25)</f>
        <v>2968835</v>
      </c>
      <c r="V26" s="66">
        <f>SUM(V19:V25)</f>
        <v>2326184.66</v>
      </c>
      <c r="W26" s="67">
        <f t="shared" si="5"/>
        <v>78.3534504275246</v>
      </c>
      <c r="X26" s="66">
        <f>SUM(X19:X25)</f>
        <v>2606477</v>
      </c>
      <c r="Y26" s="66">
        <f>SUM(Y19:Y25)</f>
        <v>1872698.8</v>
      </c>
      <c r="Z26" s="68">
        <f t="shared" si="6"/>
        <v>71.8478927686682</v>
      </c>
    </row>
    <row r="27" spans="1:26" ht="22.5" customHeight="1" thickBot="1">
      <c r="A27" s="18"/>
      <c r="B27" s="86" t="s">
        <v>33</v>
      </c>
      <c r="C27" s="87">
        <f>C10+C18+C26</f>
        <v>150308099</v>
      </c>
      <c r="D27" s="88">
        <f>D10+D18+D26</f>
        <v>149187788.53</v>
      </c>
      <c r="E27" s="89">
        <f t="shared" si="0"/>
        <v>99.25465728230652</v>
      </c>
      <c r="F27" s="90">
        <f>F10+F18+F26</f>
        <v>133076695</v>
      </c>
      <c r="G27" s="91">
        <f>G10+G18+G26</f>
        <v>106623561.68999998</v>
      </c>
      <c r="H27" s="89">
        <f t="shared" si="1"/>
        <v>80.12188887768815</v>
      </c>
      <c r="I27" s="91">
        <f>I10+I18+I26</f>
        <v>32607644</v>
      </c>
      <c r="J27" s="91">
        <f>J10+J18+J26</f>
        <v>25561989.6</v>
      </c>
      <c r="K27" s="89">
        <f t="shared" si="2"/>
        <v>78.39262965456811</v>
      </c>
      <c r="L27" s="91">
        <f>L10+L18+L26</f>
        <v>951323</v>
      </c>
      <c r="M27" s="91">
        <f>M10+M18+M26</f>
        <v>794881.77</v>
      </c>
      <c r="N27" s="89">
        <f>N10+N18+N26</f>
        <v>83.55540336983339</v>
      </c>
      <c r="O27" s="91">
        <f>O10+O18+O26</f>
        <v>43950516</v>
      </c>
      <c r="P27" s="91">
        <f>P10+P18+P26</f>
        <v>36417080.37</v>
      </c>
      <c r="Q27" s="89">
        <f>P27/O27*100</f>
        <v>82.85927830744922</v>
      </c>
      <c r="R27" s="91"/>
      <c r="S27" s="91"/>
      <c r="T27" s="90"/>
      <c r="U27" s="91">
        <f>U10+U18+U26</f>
        <v>37742302</v>
      </c>
      <c r="V27" s="91">
        <f>V10+V18+V26</f>
        <v>30371973.69</v>
      </c>
      <c r="W27" s="89">
        <f t="shared" si="5"/>
        <v>80.4719693303286</v>
      </c>
      <c r="X27" s="91">
        <f>X10+X18+X26</f>
        <v>9682536</v>
      </c>
      <c r="Y27" s="91">
        <f>Y10+Y18+Y26</f>
        <v>6910311.7</v>
      </c>
      <c r="Z27" s="92">
        <f t="shared" si="6"/>
        <v>71.36882011076437</v>
      </c>
    </row>
    <row r="28" spans="1:26" ht="28.5" customHeight="1" thickBot="1">
      <c r="A28" s="62"/>
      <c r="B28" s="93" t="s">
        <v>34</v>
      </c>
      <c r="C28" s="93">
        <v>666069408.25</v>
      </c>
      <c r="D28" s="93">
        <v>612129850.36</v>
      </c>
      <c r="E28" s="94">
        <f t="shared" si="0"/>
        <v>91.90181124941344</v>
      </c>
      <c r="F28" s="95">
        <v>634522982.25</v>
      </c>
      <c r="G28" s="95">
        <v>532763533.4199999</v>
      </c>
      <c r="H28" s="94">
        <f t="shared" si="1"/>
        <v>83.96284269024204</v>
      </c>
      <c r="I28" s="96">
        <v>4604915</v>
      </c>
      <c r="J28" s="96">
        <v>4075314.56</v>
      </c>
      <c r="K28" s="94">
        <f t="shared" si="2"/>
        <v>88.49923527361526</v>
      </c>
      <c r="L28" s="97"/>
      <c r="M28" s="95"/>
      <c r="N28" s="94"/>
      <c r="O28" s="97">
        <v>190519841</v>
      </c>
      <c r="P28" s="96">
        <v>140328350.23000008</v>
      </c>
      <c r="Q28" s="94">
        <f>P28/O28*100</f>
        <v>73.65550458862711</v>
      </c>
      <c r="R28" s="97">
        <v>88921141</v>
      </c>
      <c r="S28" s="96">
        <v>77570321.95</v>
      </c>
      <c r="T28" s="94">
        <f>S28/R28*100</f>
        <v>87.23496018792652</v>
      </c>
      <c r="U28" s="97"/>
      <c r="V28" s="96"/>
      <c r="W28" s="94"/>
      <c r="X28" s="97">
        <v>12821269</v>
      </c>
      <c r="Y28" s="96">
        <v>10437058.819999998</v>
      </c>
      <c r="Z28" s="98">
        <f t="shared" si="6"/>
        <v>81.40425741008943</v>
      </c>
    </row>
    <row r="29" spans="1:26" ht="24.75" customHeight="1" thickBot="1">
      <c r="A29" s="37"/>
      <c r="B29" s="99" t="s">
        <v>35</v>
      </c>
      <c r="C29" s="100">
        <f>C27+C28</f>
        <v>816377507.25</v>
      </c>
      <c r="D29" s="101">
        <f>D27+D28</f>
        <v>761317638.89</v>
      </c>
      <c r="E29" s="102">
        <f t="shared" si="0"/>
        <v>93.25558729006738</v>
      </c>
      <c r="F29" s="100">
        <f>F27+F28</f>
        <v>767599677.25</v>
      </c>
      <c r="G29" s="100">
        <f>G27+G28</f>
        <v>639387095.1099999</v>
      </c>
      <c r="H29" s="102">
        <f t="shared" si="1"/>
        <v>83.2969468409192</v>
      </c>
      <c r="I29" s="103">
        <f>I27+I28</f>
        <v>37212559</v>
      </c>
      <c r="J29" s="103">
        <f>J27+J28</f>
        <v>29637304.16</v>
      </c>
      <c r="K29" s="104">
        <f t="shared" si="2"/>
        <v>79.64328430087274</v>
      </c>
      <c r="L29" s="105">
        <f>L27+L28</f>
        <v>951323</v>
      </c>
      <c r="M29" s="105">
        <f>M27+M28</f>
        <v>794881.77</v>
      </c>
      <c r="N29" s="104">
        <f>N27+N28</f>
        <v>83.55540336983339</v>
      </c>
      <c r="O29" s="105">
        <f>O27+O28</f>
        <v>234470357</v>
      </c>
      <c r="P29" s="105">
        <f>P27+P28</f>
        <v>176745430.60000008</v>
      </c>
      <c r="Q29" s="104">
        <f>P29/O29*100</f>
        <v>75.38071458644987</v>
      </c>
      <c r="R29" s="105">
        <f>R27+R28</f>
        <v>88921141</v>
      </c>
      <c r="S29" s="105">
        <f>S27+S28</f>
        <v>77570321.95</v>
      </c>
      <c r="T29" s="104">
        <f>S29/R29*100</f>
        <v>87.23496018792652</v>
      </c>
      <c r="U29" s="105">
        <f>U27+U28</f>
        <v>37742302</v>
      </c>
      <c r="V29" s="105">
        <f>V27+V28</f>
        <v>30371973.69</v>
      </c>
      <c r="W29" s="104">
        <f>V29/U29*100</f>
        <v>80.4719693303286</v>
      </c>
      <c r="X29" s="105">
        <f>X27+X28</f>
        <v>22503805</v>
      </c>
      <c r="Y29" s="105">
        <f>Y27+Y28</f>
        <v>17347370.52</v>
      </c>
      <c r="Z29" s="106">
        <f t="shared" si="6"/>
        <v>77.08638836854479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2018-11-06T12:33:36Z</cp:lastPrinted>
  <dcterms:created xsi:type="dcterms:W3CDTF">2018-11-06T12:33:24Z</dcterms:created>
  <dcterms:modified xsi:type="dcterms:W3CDTF">2018-11-06T12:40:46Z</dcterms:modified>
  <cp:category/>
  <cp:version/>
  <cp:contentType/>
  <cp:contentStatus/>
</cp:coreProperties>
</file>