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<sst xmlns="http://schemas.openxmlformats.org/spreadsheetml/2006/main" count="53" uniqueCount="33">
  <si>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06.05.2019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</si>
  <si>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</si>
  <si>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</si>
  <si>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</si>
  <si>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</si>
  <si>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</si>
  <si>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</si>
  <si>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</si>
  <si>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</si>
  <si>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</si>
  <si>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</si>
  <si>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січень-травень</t>
  </si>
  <si>
    <t>надійшло за січень-травень</t>
  </si>
  <si>
    <t>%</t>
  </si>
  <si>
    <t>касові видатки  за січень-травень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</si>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</sst>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2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Fon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P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43591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1" t="s">
        <v>13</v>
      </c>
      <c r="F9" s="30" t="s">
        <v>11</v>
      </c>
      <c r="G9" s="31" t="s">
        <v>14</v>
      </c>
      <c r="H9" s="32" t="s">
        <v>13</v>
      </c>
      <c r="I9" s="30" t="s">
        <v>11</v>
      </c>
      <c r="J9" s="31" t="s">
        <v>14</v>
      </c>
      <c r="K9" s="33" t="s">
        <v>13</v>
      </c>
      <c r="L9" s="30" t="s">
        <v>11</v>
      </c>
      <c r="M9" s="31" t="s">
        <v>14</v>
      </c>
      <c r="N9" s="33" t="s">
        <v>13</v>
      </c>
      <c r="O9" s="30" t="s">
        <v>11</v>
      </c>
      <c r="P9" s="31" t="s">
        <v>14</v>
      </c>
      <c r="Q9" s="33" t="s">
        <v>13</v>
      </c>
      <c r="R9" s="30" t="s">
        <v>11</v>
      </c>
      <c r="S9" s="31" t="s">
        <v>14</v>
      </c>
      <c r="T9" s="33" t="s">
        <v>13</v>
      </c>
      <c r="U9" s="30" t="s">
        <v>11</v>
      </c>
      <c r="V9" s="31" t="s">
        <v>14</v>
      </c>
      <c r="W9" s="33" t="s">
        <v>13</v>
      </c>
      <c r="X9" s="30" t="s">
        <v>11</v>
      </c>
      <c r="Y9" s="31" t="s">
        <v>14</v>
      </c>
      <c r="Z9" s="34" t="s">
        <v>13</v>
      </c>
    </row>
    <row r="10" spans="1:26" ht="42.75" customHeight="1" thickBot="1">
      <c r="A10" s="35"/>
      <c r="B10" s="36" t="s">
        <v>15</v>
      </c>
      <c r="C10" s="37">
        <v>23623271</v>
      </c>
      <c r="D10" s="37">
        <v>19907674.619999997</v>
      </c>
      <c r="E10" s="38">
        <f aca="true" t="shared" si="0" ref="E10:E27">D10/C10*100</f>
        <v>84.27145681899852</v>
      </c>
      <c r="F10" s="39">
        <v>24890785</v>
      </c>
      <c r="G10" s="39">
        <v>15693015.050000003</v>
      </c>
      <c r="H10" s="40">
        <f aca="true" t="shared" si="1" ref="H10:H27">G10/F10*100</f>
        <v>63.047489462465734</v>
      </c>
      <c r="I10" s="39">
        <v>3732292</v>
      </c>
      <c r="J10" s="39">
        <v>2395671.56</v>
      </c>
      <c r="K10" s="40">
        <f aca="true" t="shared" si="2" ref="K10:K27">J10/I10*100</f>
        <v>64.18767770581724</v>
      </c>
      <c r="L10" s="39"/>
      <c r="M10" s="39"/>
      <c r="N10" s="39"/>
      <c r="O10" s="41">
        <v>9676118</v>
      </c>
      <c r="P10" s="41">
        <v>6670444.47</v>
      </c>
      <c r="Q10" s="40">
        <f>P10/O10*100</f>
        <v>68.93719640459118</v>
      </c>
      <c r="R10" s="42"/>
      <c r="S10" s="42"/>
      <c r="T10" s="39"/>
      <c r="U10" s="41">
        <v>9065365</v>
      </c>
      <c r="V10" s="41">
        <v>6024580.649999999</v>
      </c>
      <c r="W10" s="40">
        <f aca="true" t="shared" si="3" ref="W10:W17">V10/U10*100</f>
        <v>66.45712169339016</v>
      </c>
      <c r="X10" s="41"/>
      <c r="Y10" s="41"/>
      <c r="Z10" s="43"/>
    </row>
    <row r="11" spans="1:26" ht="38.25" customHeight="1">
      <c r="A11" s="18"/>
      <c r="B11" s="44" t="s">
        <v>16</v>
      </c>
      <c r="C11" s="45">
        <v>4807319</v>
      </c>
      <c r="D11" s="45">
        <v>3744255.39</v>
      </c>
      <c r="E11" s="46">
        <f t="shared" si="0"/>
        <v>77.88655984759905</v>
      </c>
      <c r="F11" s="47">
        <v>4807319</v>
      </c>
      <c r="G11" s="47">
        <v>2798141.78</v>
      </c>
      <c r="H11" s="48">
        <f t="shared" si="1"/>
        <v>58.20586859328453</v>
      </c>
      <c r="I11" s="47">
        <v>1162736</v>
      </c>
      <c r="J11" s="47">
        <v>838586.66</v>
      </c>
      <c r="K11" s="48">
        <f t="shared" si="2"/>
        <v>72.12184537160628</v>
      </c>
      <c r="L11" s="49"/>
      <c r="M11" s="47"/>
      <c r="N11" s="47"/>
      <c r="O11" s="49">
        <v>1498250</v>
      </c>
      <c r="P11" s="49">
        <v>1042501.04</v>
      </c>
      <c r="Q11" s="48">
        <f>P11/O11*100</f>
        <v>69.58124745536459</v>
      </c>
      <c r="R11" s="47"/>
      <c r="S11" s="47"/>
      <c r="T11" s="47"/>
      <c r="U11" s="49">
        <v>1441163</v>
      </c>
      <c r="V11" s="49">
        <v>390375</v>
      </c>
      <c r="W11" s="48">
        <f t="shared" si="3"/>
        <v>27.087498083145352</v>
      </c>
      <c r="X11" s="49">
        <v>606420</v>
      </c>
      <c r="Y11" s="49">
        <v>453373.4</v>
      </c>
      <c r="Z11" s="50">
        <f aca="true" t="shared" si="4" ref="Z11:Z17">Y11/X11*100</f>
        <v>74.76227696975694</v>
      </c>
    </row>
    <row r="12" spans="1:26" ht="25.5">
      <c r="A12" s="18"/>
      <c r="B12" s="44" t="s">
        <v>17</v>
      </c>
      <c r="C12" s="45">
        <v>4530338</v>
      </c>
      <c r="D12" s="45">
        <v>3807807.14</v>
      </c>
      <c r="E12" s="46">
        <f t="shared" si="0"/>
        <v>84.05128138341996</v>
      </c>
      <c r="F12" s="47">
        <v>4850404</v>
      </c>
      <c r="G12" s="47">
        <v>2704825.36</v>
      </c>
      <c r="H12" s="48">
        <f t="shared" si="1"/>
        <v>55.764949888710305</v>
      </c>
      <c r="I12" s="47">
        <v>1824759</v>
      </c>
      <c r="J12" s="47">
        <v>1189897.57</v>
      </c>
      <c r="K12" s="48">
        <f t="shared" si="2"/>
        <v>65.20847794147063</v>
      </c>
      <c r="L12" s="51"/>
      <c r="M12" s="51"/>
      <c r="N12" s="47"/>
      <c r="O12" s="49">
        <v>1362220</v>
      </c>
      <c r="P12" s="49">
        <v>937182.71</v>
      </c>
      <c r="Q12" s="48">
        <f>P12/O12*100</f>
        <v>68.79819045381804</v>
      </c>
      <c r="R12" s="51"/>
      <c r="S12" s="51"/>
      <c r="T12" s="47"/>
      <c r="U12" s="49">
        <v>749410</v>
      </c>
      <c r="V12" s="49">
        <v>209740.62</v>
      </c>
      <c r="W12" s="48">
        <f t="shared" si="3"/>
        <v>27.987432780453958</v>
      </c>
      <c r="X12" s="49">
        <v>448360</v>
      </c>
      <c r="Y12" s="49">
        <v>296909.03</v>
      </c>
      <c r="Z12" s="50">
        <f t="shared" si="4"/>
        <v>66.22112365063789</v>
      </c>
    </row>
    <row r="13" spans="1:26" ht="25.5">
      <c r="A13" s="18"/>
      <c r="B13" s="44" t="s">
        <v>18</v>
      </c>
      <c r="C13" s="45">
        <v>6431312</v>
      </c>
      <c r="D13" s="45">
        <v>5537947.3100000005</v>
      </c>
      <c r="E13" s="46">
        <f t="shared" si="0"/>
        <v>86.10913776224821</v>
      </c>
      <c r="F13" s="47">
        <v>8191859</v>
      </c>
      <c r="G13" s="47">
        <v>5371482.119999999</v>
      </c>
      <c r="H13" s="48">
        <f t="shared" si="1"/>
        <v>65.57097869970661</v>
      </c>
      <c r="I13" s="47">
        <v>2319491</v>
      </c>
      <c r="J13" s="47">
        <v>1639105.58</v>
      </c>
      <c r="K13" s="48">
        <f t="shared" si="2"/>
        <v>70.66660659601611</v>
      </c>
      <c r="L13" s="51">
        <v>571985</v>
      </c>
      <c r="M13" s="51">
        <v>343299.91</v>
      </c>
      <c r="N13" s="48">
        <f>M13/L13*100</f>
        <v>60.0190407091095</v>
      </c>
      <c r="O13" s="49">
        <v>3014531</v>
      </c>
      <c r="P13" s="49">
        <v>2146784.96</v>
      </c>
      <c r="Q13" s="48">
        <f>P13/O13*100</f>
        <v>71.21455908066628</v>
      </c>
      <c r="R13" s="51"/>
      <c r="S13" s="51"/>
      <c r="T13" s="47"/>
      <c r="U13" s="49">
        <v>1159311</v>
      </c>
      <c r="V13" s="49">
        <v>737831.48</v>
      </c>
      <c r="W13" s="48">
        <f t="shared" si="3"/>
        <v>63.64396438919323</v>
      </c>
      <c r="X13" s="49">
        <v>639608</v>
      </c>
      <c r="Y13" s="49">
        <v>408044.19</v>
      </c>
      <c r="Z13" s="50">
        <f t="shared" si="4"/>
        <v>63.79597972508161</v>
      </c>
    </row>
    <row r="14" spans="1:26" ht="25.5">
      <c r="A14" s="18"/>
      <c r="B14" s="44" t="s">
        <v>19</v>
      </c>
      <c r="C14" s="45">
        <v>1758705</v>
      </c>
      <c r="D14" s="45">
        <v>1467319.9</v>
      </c>
      <c r="E14" s="46">
        <f t="shared" si="0"/>
        <v>83.43183763052927</v>
      </c>
      <c r="F14" s="47">
        <v>1856458</v>
      </c>
      <c r="G14" s="47">
        <v>1342838.33</v>
      </c>
      <c r="H14" s="48">
        <f t="shared" si="1"/>
        <v>72.33335362286677</v>
      </c>
      <c r="I14" s="47">
        <v>570304</v>
      </c>
      <c r="J14" s="47">
        <v>455544.86</v>
      </c>
      <c r="K14" s="48">
        <f t="shared" si="2"/>
        <v>79.87754951745035</v>
      </c>
      <c r="L14" s="47"/>
      <c r="M14" s="47"/>
      <c r="N14" s="47"/>
      <c r="O14" s="49">
        <v>976009</v>
      </c>
      <c r="P14" s="49">
        <v>717900.13</v>
      </c>
      <c r="Q14" s="48">
        <f>P14/O14*100</f>
        <v>73.55466291806736</v>
      </c>
      <c r="R14" s="51"/>
      <c r="S14" s="51"/>
      <c r="T14" s="47"/>
      <c r="U14" s="49">
        <v>58143</v>
      </c>
      <c r="V14" s="49">
        <v>29859.8</v>
      </c>
      <c r="W14" s="48">
        <f t="shared" si="3"/>
        <v>51.3557951946064</v>
      </c>
      <c r="X14" s="49">
        <v>213436</v>
      </c>
      <c r="Y14" s="49">
        <v>139533.54</v>
      </c>
      <c r="Z14" s="50">
        <f t="shared" si="4"/>
        <v>65.37488521149197</v>
      </c>
    </row>
    <row r="15" spans="1:26" ht="25.5">
      <c r="A15" s="18"/>
      <c r="B15" s="44" t="s">
        <v>20</v>
      </c>
      <c r="C15" s="45">
        <v>2120516</v>
      </c>
      <c r="D15" s="45">
        <v>1793241.07</v>
      </c>
      <c r="E15" s="46">
        <f t="shared" si="0"/>
        <v>84.56625981600705</v>
      </c>
      <c r="F15" s="47">
        <v>3109226</v>
      </c>
      <c r="G15" s="47">
        <v>1187643.59</v>
      </c>
      <c r="H15" s="48">
        <f t="shared" si="1"/>
        <v>38.197403147921705</v>
      </c>
      <c r="I15" s="47">
        <v>827927</v>
      </c>
      <c r="J15" s="47">
        <v>592640.04</v>
      </c>
      <c r="K15" s="48">
        <f t="shared" si="2"/>
        <v>71.58119496042525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1610569</v>
      </c>
      <c r="V15" s="49">
        <v>265674.39</v>
      </c>
      <c r="W15" s="48">
        <f t="shared" si="3"/>
        <v>16.49568506534026</v>
      </c>
      <c r="X15" s="49">
        <v>177180</v>
      </c>
      <c r="Y15" s="49">
        <v>109804.65</v>
      </c>
      <c r="Z15" s="50">
        <f t="shared" si="4"/>
        <v>61.97350152387402</v>
      </c>
    </row>
    <row r="16" spans="1:26" ht="26.25" thickBot="1">
      <c r="A16" s="35"/>
      <c r="B16" s="52" t="s">
        <v>21</v>
      </c>
      <c r="C16" s="53">
        <v>15266499</v>
      </c>
      <c r="D16" s="53">
        <v>14226768.670000002</v>
      </c>
      <c r="E16" s="54">
        <f t="shared" si="0"/>
        <v>93.18946452621523</v>
      </c>
      <c r="F16" s="55">
        <v>13772784</v>
      </c>
      <c r="G16" s="55">
        <v>9395503.459999999</v>
      </c>
      <c r="H16" s="54">
        <f t="shared" si="1"/>
        <v>68.21789596061333</v>
      </c>
      <c r="I16" s="55">
        <v>3310556</v>
      </c>
      <c r="J16" s="55">
        <v>2367909.62</v>
      </c>
      <c r="K16" s="54">
        <f t="shared" si="2"/>
        <v>71.52604033884339</v>
      </c>
      <c r="L16" s="56"/>
      <c r="M16" s="56"/>
      <c r="N16" s="56"/>
      <c r="O16" s="57">
        <v>4730070</v>
      </c>
      <c r="P16" s="57">
        <v>3419152.48</v>
      </c>
      <c r="Q16" s="54">
        <f>P16/O16*100</f>
        <v>72.28545201233808</v>
      </c>
      <c r="R16" s="58"/>
      <c r="S16" s="58"/>
      <c r="T16" s="56"/>
      <c r="U16" s="57">
        <v>2465878</v>
      </c>
      <c r="V16" s="57">
        <v>1577746.08</v>
      </c>
      <c r="W16" s="54">
        <f t="shared" si="3"/>
        <v>63.98313622977293</v>
      </c>
      <c r="X16" s="57">
        <v>1301739</v>
      </c>
      <c r="Y16" s="57">
        <v>806121.87</v>
      </c>
      <c r="Z16" s="59">
        <f t="shared" si="4"/>
        <v>61.92653596458276</v>
      </c>
    </row>
    <row r="17" spans="1:26" ht="26.25" thickBot="1">
      <c r="A17" s="60"/>
      <c r="B17" s="61" t="s">
        <v>22</v>
      </c>
      <c r="C17" s="62">
        <f>SUM(C11:C16)</f>
        <v>34914689</v>
      </c>
      <c r="D17" s="62">
        <f>SUM(D11:D16)</f>
        <v>30577339.480000004</v>
      </c>
      <c r="E17" s="63">
        <f t="shared" si="0"/>
        <v>87.57729298405036</v>
      </c>
      <c r="F17" s="64">
        <f>SUM(F11:F16)</f>
        <v>36588050</v>
      </c>
      <c r="G17" s="64">
        <f>SUM(G11:G16)</f>
        <v>22800434.639999997</v>
      </c>
      <c r="H17" s="65">
        <f t="shared" si="1"/>
        <v>62.31661605360219</v>
      </c>
      <c r="I17" s="64">
        <f>SUM(I11:I16)</f>
        <v>10015773</v>
      </c>
      <c r="J17" s="64">
        <f>SUM(J11:J16)</f>
        <v>7083684.33</v>
      </c>
      <c r="K17" s="65">
        <f t="shared" si="2"/>
        <v>70.72528830276006</v>
      </c>
      <c r="L17" s="64">
        <f>SUM(L11:L16)</f>
        <v>571985</v>
      </c>
      <c r="M17" s="64">
        <f>SUM(M11:M16)</f>
        <v>343299.91</v>
      </c>
      <c r="N17" s="65">
        <f>M17/L17*100</f>
        <v>60.0190407091095</v>
      </c>
      <c r="O17" s="64">
        <f>SUM(O11:O16)</f>
        <v>11581080</v>
      </c>
      <c r="P17" s="64">
        <f>SUM(P11:P16)</f>
        <v>8263521.32</v>
      </c>
      <c r="Q17" s="65">
        <f>P17/O17*100</f>
        <v>71.35363299450484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7484474</v>
      </c>
      <c r="V17" s="64">
        <f>SUM(V11:V16)</f>
        <v>3211227.37</v>
      </c>
      <c r="W17" s="65">
        <f t="shared" si="3"/>
        <v>42.905184385702995</v>
      </c>
      <c r="X17" s="64">
        <f>SUM(X11:X16)</f>
        <v>3386743</v>
      </c>
      <c r="Y17" s="64">
        <f>SUM(Y11:Y16)</f>
        <v>2213786.68</v>
      </c>
      <c r="Z17" s="66">
        <f t="shared" si="4"/>
        <v>65.36624361517836</v>
      </c>
    </row>
    <row r="18" spans="1:26" ht="25.5">
      <c r="A18" s="18"/>
      <c r="B18" s="67" t="s">
        <v>23</v>
      </c>
      <c r="C18" s="68">
        <v>583920</v>
      </c>
      <c r="D18" s="69">
        <v>859928.34</v>
      </c>
      <c r="E18" s="70">
        <f t="shared" si="0"/>
        <v>147.26817714755444</v>
      </c>
      <c r="F18" s="71">
        <v>680749</v>
      </c>
      <c r="G18" s="71">
        <v>465218.87</v>
      </c>
      <c r="H18" s="72">
        <f t="shared" si="1"/>
        <v>68.33926601434597</v>
      </c>
      <c r="I18" s="73">
        <v>607916</v>
      </c>
      <c r="J18" s="73">
        <v>429735.09</v>
      </c>
      <c r="K18" s="72">
        <f t="shared" si="2"/>
        <v>70.68987985182163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72333</v>
      </c>
      <c r="V18" s="75">
        <v>35483.78</v>
      </c>
      <c r="W18" s="72"/>
      <c r="X18" s="74"/>
      <c r="Y18" s="74"/>
      <c r="Z18" s="76"/>
    </row>
    <row r="19" spans="1:26" ht="25.5">
      <c r="A19" s="18"/>
      <c r="B19" s="44" t="s">
        <v>24</v>
      </c>
      <c r="C19" s="77">
        <v>2948931</v>
      </c>
      <c r="D19" s="45">
        <v>2461129.64</v>
      </c>
      <c r="E19" s="46">
        <f t="shared" si="0"/>
        <v>83.45836643855012</v>
      </c>
      <c r="F19" s="47">
        <v>2996566</v>
      </c>
      <c r="G19" s="47">
        <v>2233560.53</v>
      </c>
      <c r="H19" s="48">
        <f t="shared" si="1"/>
        <v>74.53733807298086</v>
      </c>
      <c r="I19" s="73">
        <v>841435</v>
      </c>
      <c r="J19" s="73">
        <v>636149.5</v>
      </c>
      <c r="K19" s="48">
        <f t="shared" si="2"/>
        <v>75.60292833076826</v>
      </c>
      <c r="L19" s="47"/>
      <c r="M19" s="47"/>
      <c r="N19" s="47"/>
      <c r="O19" s="49">
        <v>1658465</v>
      </c>
      <c r="P19" s="49">
        <v>1270750.87</v>
      </c>
      <c r="Q19" s="48">
        <f>P19/O19*100</f>
        <v>76.62210960134824</v>
      </c>
      <c r="R19" s="51"/>
      <c r="S19" s="51"/>
      <c r="T19" s="47"/>
      <c r="U19" s="75">
        <v>67000</v>
      </c>
      <c r="V19" s="75">
        <v>49491.09</v>
      </c>
      <c r="W19" s="48">
        <f aca="true" t="shared" si="5" ref="W19:W25">V19/U19*100</f>
        <v>73.86729850746269</v>
      </c>
      <c r="X19" s="49">
        <v>413890</v>
      </c>
      <c r="Y19" s="49">
        <v>277169.07</v>
      </c>
      <c r="Z19" s="50">
        <f aca="true" t="shared" si="6" ref="Z19:Z27">Y19/X19*100</f>
        <v>66.96684384739908</v>
      </c>
    </row>
    <row r="20" spans="1:26" ht="25.5">
      <c r="A20" s="18"/>
      <c r="B20" s="44" t="s">
        <v>25</v>
      </c>
      <c r="C20" s="77">
        <v>712405</v>
      </c>
      <c r="D20" s="45">
        <v>854312.42</v>
      </c>
      <c r="E20" s="46">
        <f t="shared" si="0"/>
        <v>119.91948680876749</v>
      </c>
      <c r="F20" s="47">
        <v>784592</v>
      </c>
      <c r="G20" s="47">
        <v>381783.52</v>
      </c>
      <c r="H20" s="48">
        <f t="shared" si="1"/>
        <v>48.66013418439138</v>
      </c>
      <c r="I20" s="73">
        <v>446559</v>
      </c>
      <c r="J20" s="73">
        <v>219915.28</v>
      </c>
      <c r="K20" s="48">
        <f t="shared" si="2"/>
        <v>49.24663482317006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56300</v>
      </c>
      <c r="V20" s="75">
        <v>5599.23</v>
      </c>
      <c r="W20" s="48">
        <f t="shared" si="5"/>
        <v>9.945346358792184</v>
      </c>
      <c r="X20" s="49">
        <v>281233</v>
      </c>
      <c r="Y20" s="49">
        <v>156269.01</v>
      </c>
      <c r="Z20" s="50">
        <f t="shared" si="6"/>
        <v>55.56567330291965</v>
      </c>
    </row>
    <row r="21" spans="1:26" ht="25.5">
      <c r="A21" s="18"/>
      <c r="B21" s="44" t="s">
        <v>26</v>
      </c>
      <c r="C21" s="77">
        <v>1115970</v>
      </c>
      <c r="D21" s="45">
        <v>985465.78</v>
      </c>
      <c r="E21" s="46">
        <f t="shared" si="0"/>
        <v>88.30575911538841</v>
      </c>
      <c r="F21" s="47">
        <v>1399595</v>
      </c>
      <c r="G21" s="47">
        <v>951558.14</v>
      </c>
      <c r="H21" s="48">
        <f t="shared" si="1"/>
        <v>67.98810655939754</v>
      </c>
      <c r="I21" s="73">
        <v>724361</v>
      </c>
      <c r="J21" s="73">
        <v>481906.73</v>
      </c>
      <c r="K21" s="48">
        <f t="shared" si="2"/>
        <v>66.52853066357797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427414</v>
      </c>
      <c r="V21" s="75">
        <v>308780.4</v>
      </c>
      <c r="W21" s="48">
        <f t="shared" si="5"/>
        <v>72.24386660240422</v>
      </c>
      <c r="X21" s="49">
        <v>193695</v>
      </c>
      <c r="Y21" s="49">
        <v>135201.15</v>
      </c>
      <c r="Z21" s="50">
        <f t="shared" si="6"/>
        <v>69.80105320219933</v>
      </c>
    </row>
    <row r="22" spans="1:26" ht="27.75" customHeight="1">
      <c r="A22" s="18"/>
      <c r="B22" s="44" t="s">
        <v>27</v>
      </c>
      <c r="C22" s="77">
        <v>1666815</v>
      </c>
      <c r="D22" s="45">
        <v>1693787.62</v>
      </c>
      <c r="E22" s="46">
        <f t="shared" si="0"/>
        <v>101.61821317902708</v>
      </c>
      <c r="F22" s="47">
        <v>1839699</v>
      </c>
      <c r="G22" s="47">
        <v>1072059.07</v>
      </c>
      <c r="H22" s="48">
        <f t="shared" si="1"/>
        <v>58.27361269425053</v>
      </c>
      <c r="I22" s="73">
        <v>866457</v>
      </c>
      <c r="J22" s="73">
        <v>589853.74</v>
      </c>
      <c r="K22" s="48">
        <f t="shared" si="2"/>
        <v>68.07651620334305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648237</v>
      </c>
      <c r="V22" s="75">
        <v>280446.45</v>
      </c>
      <c r="W22" s="48">
        <f t="shared" si="5"/>
        <v>43.262950124722906</v>
      </c>
      <c r="X22" s="49">
        <v>261320</v>
      </c>
      <c r="Y22" s="49">
        <v>152836.79</v>
      </c>
      <c r="Z22" s="50">
        <f t="shared" si="6"/>
        <v>58.486449563753254</v>
      </c>
    </row>
    <row r="23" spans="1:30" ht="26.25" thickBot="1">
      <c r="A23" s="18"/>
      <c r="B23" s="44" t="s">
        <v>28</v>
      </c>
      <c r="C23" s="77">
        <v>1119838</v>
      </c>
      <c r="D23" s="45">
        <v>819060.47</v>
      </c>
      <c r="E23" s="46">
        <f t="shared" si="0"/>
        <v>73.14097842723679</v>
      </c>
      <c r="F23" s="47">
        <v>1243518</v>
      </c>
      <c r="G23" s="47">
        <v>621484.75</v>
      </c>
      <c r="H23" s="48">
        <f t="shared" si="1"/>
        <v>49.97794563488426</v>
      </c>
      <c r="I23" s="73">
        <v>545615</v>
      </c>
      <c r="J23" s="73">
        <v>377297.4</v>
      </c>
      <c r="K23" s="48">
        <f t="shared" si="2"/>
        <v>69.15084812550974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261400</v>
      </c>
      <c r="V23" s="75">
        <v>74984.45</v>
      </c>
      <c r="W23" s="48">
        <f t="shared" si="5"/>
        <v>28.68571155317521</v>
      </c>
      <c r="X23" s="49">
        <v>221503</v>
      </c>
      <c r="Y23" s="49">
        <v>169202.9</v>
      </c>
      <c r="Z23" s="50">
        <f t="shared" si="6"/>
        <v>76.388536498377</v>
      </c>
      <c r="AD23" s="78"/>
    </row>
    <row r="24" spans="1:26" ht="37.5" customHeight="1" thickBot="1">
      <c r="A24" s="18"/>
      <c r="B24" s="79" t="s">
        <v>29</v>
      </c>
      <c r="C24" s="80">
        <f>SUM(C18:C23)</f>
        <v>8147879</v>
      </c>
      <c r="D24" s="81">
        <f>SUM(D18:D23)</f>
        <v>7673684.27</v>
      </c>
      <c r="E24" s="63">
        <f t="shared" si="0"/>
        <v>94.18014516415867</v>
      </c>
      <c r="F24" s="81">
        <f>SUM(F18:F23)</f>
        <v>8944719</v>
      </c>
      <c r="G24" s="81">
        <f>SUM(G18:G23)</f>
        <v>5725664.88</v>
      </c>
      <c r="H24" s="65">
        <f t="shared" si="1"/>
        <v>64.01167974086161</v>
      </c>
      <c r="I24" s="64">
        <f>SUM(I18:I23)</f>
        <v>4032343</v>
      </c>
      <c r="J24" s="64">
        <f>SUM(J18:J23)</f>
        <v>2734857.7399999998</v>
      </c>
      <c r="K24" s="65">
        <f t="shared" si="2"/>
        <v>67.82304332741535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1658465</v>
      </c>
      <c r="P24" s="64">
        <f>SUM(P18:P23)</f>
        <v>1270750.87</v>
      </c>
      <c r="Q24" s="65">
        <f>P24/O24*100</f>
        <v>76.62210960134824</v>
      </c>
      <c r="R24" s="64"/>
      <c r="S24" s="64"/>
      <c r="T24" s="64"/>
      <c r="U24" s="64">
        <f>SUM(U18:U23)</f>
        <v>1532684</v>
      </c>
      <c r="V24" s="64">
        <f>SUM(V18:V23)</f>
        <v>754785.3999999999</v>
      </c>
      <c r="W24" s="65">
        <f t="shared" si="5"/>
        <v>49.24598938854975</v>
      </c>
      <c r="X24" s="64">
        <f>SUM(X18:X23)</f>
        <v>1371641</v>
      </c>
      <c r="Y24" s="64">
        <f>SUM(Y18:Y23)</f>
        <v>890678.92</v>
      </c>
      <c r="Z24" s="66">
        <f t="shared" si="6"/>
        <v>64.93527971240289</v>
      </c>
    </row>
    <row r="25" spans="1:26" ht="22.5" customHeight="1" thickBot="1">
      <c r="A25" s="18"/>
      <c r="B25" s="82" t="s">
        <v>30</v>
      </c>
      <c r="C25" s="83">
        <f>C10+C17+C24</f>
        <v>66685839</v>
      </c>
      <c r="D25" s="84">
        <f>D10+D17+D24</f>
        <v>58158698.370000005</v>
      </c>
      <c r="E25" s="85">
        <f t="shared" si="0"/>
        <v>87.21296641405381</v>
      </c>
      <c r="F25" s="86">
        <f>F10+F17+F24</f>
        <v>70423554</v>
      </c>
      <c r="G25" s="87">
        <f>G10+G17+G24</f>
        <v>44219114.57</v>
      </c>
      <c r="H25" s="85">
        <f t="shared" si="1"/>
        <v>62.7902343156382</v>
      </c>
      <c r="I25" s="87">
        <f>I10+I17+I24</f>
        <v>17780408</v>
      </c>
      <c r="J25" s="87">
        <f>J10+J17+J24</f>
        <v>12214213.63</v>
      </c>
      <c r="K25" s="85">
        <f t="shared" si="2"/>
        <v>68.69478827482475</v>
      </c>
      <c r="L25" s="87">
        <f>L10+L17+L24</f>
        <v>571985</v>
      </c>
      <c r="M25" s="87">
        <f>M10+M17+M24</f>
        <v>343299.91</v>
      </c>
      <c r="N25" s="85">
        <f>N10+N17+N24</f>
        <v>60.0190407091095</v>
      </c>
      <c r="O25" s="87">
        <f>O10+O17+O24</f>
        <v>22915663</v>
      </c>
      <c r="P25" s="87">
        <f>P10+P17+P24</f>
        <v>16204716.66</v>
      </c>
      <c r="Q25" s="85">
        <f>P25/O25*100</f>
        <v>70.71458792180701</v>
      </c>
      <c r="R25" s="87"/>
      <c r="S25" s="87"/>
      <c r="T25" s="86"/>
      <c r="U25" s="87">
        <f>U10+U17+U24</f>
        <v>18082523</v>
      </c>
      <c r="V25" s="87">
        <f>V10+V17+V24</f>
        <v>9990593.42</v>
      </c>
      <c r="W25" s="85">
        <f t="shared" si="5"/>
        <v>55.24999702751657</v>
      </c>
      <c r="X25" s="87">
        <f>X10+X17+X24</f>
        <v>4758384</v>
      </c>
      <c r="Y25" s="87">
        <f>Y10+Y17+Y24</f>
        <v>3104465.6</v>
      </c>
      <c r="Z25" s="88">
        <f t="shared" si="6"/>
        <v>65.2420149361632</v>
      </c>
    </row>
    <row r="26" spans="1:26" ht="28.5" customHeight="1" thickBot="1">
      <c r="A26" s="60"/>
      <c r="B26" s="89" t="s">
        <v>31</v>
      </c>
      <c r="C26" s="89">
        <v>305867470</v>
      </c>
      <c r="D26" s="89">
        <v>259042148.01000002</v>
      </c>
      <c r="E26" s="90">
        <f t="shared" si="0"/>
        <v>84.69097678481468</v>
      </c>
      <c r="F26" s="91">
        <v>320826516.00000006</v>
      </c>
      <c r="G26" s="91">
        <v>234943998.52</v>
      </c>
      <c r="H26" s="90">
        <f t="shared" si="1"/>
        <v>73.23085431005958</v>
      </c>
      <c r="I26" s="92">
        <v>2746325</v>
      </c>
      <c r="J26" s="92">
        <v>1767430.09</v>
      </c>
      <c r="K26" s="90">
        <f t="shared" si="2"/>
        <v>64.35618836080945</v>
      </c>
      <c r="L26" s="93"/>
      <c r="M26" s="91"/>
      <c r="N26" s="90"/>
      <c r="O26" s="93">
        <v>114747269</v>
      </c>
      <c r="P26" s="92">
        <v>72300499.21000001</v>
      </c>
      <c r="Q26" s="90">
        <f>P26/O26*100</f>
        <v>63.00847056325149</v>
      </c>
      <c r="R26" s="93">
        <v>33272220</v>
      </c>
      <c r="S26" s="92">
        <v>23188203.319999997</v>
      </c>
      <c r="T26" s="90">
        <f>S26/R26*100</f>
        <v>69.69238397678302</v>
      </c>
      <c r="U26" s="93"/>
      <c r="V26" s="92"/>
      <c r="W26" s="48"/>
      <c r="X26" s="93">
        <v>6566756</v>
      </c>
      <c r="Y26" s="92">
        <v>4446037.71</v>
      </c>
      <c r="Z26" s="94">
        <f t="shared" si="6"/>
        <v>67.70523695413686</v>
      </c>
    </row>
    <row r="27" spans="1:26" ht="24.75" customHeight="1" thickBot="1">
      <c r="A27" s="35"/>
      <c r="B27" s="95" t="s">
        <v>32</v>
      </c>
      <c r="C27" s="96">
        <f>C25+C26</f>
        <v>372553309</v>
      </c>
      <c r="D27" s="97">
        <f>D25+D26</f>
        <v>317200846.38</v>
      </c>
      <c r="E27" s="98">
        <f t="shared" si="0"/>
        <v>85.14240478266696</v>
      </c>
      <c r="F27" s="96">
        <f>F25+F26</f>
        <v>391250070.00000006</v>
      </c>
      <c r="G27" s="96">
        <f>G25+G26</f>
        <v>279163113.09000003</v>
      </c>
      <c r="H27" s="98">
        <f t="shared" si="1"/>
        <v>71.35158163422182</v>
      </c>
      <c r="I27" s="99">
        <f>I25+I26</f>
        <v>20526733</v>
      </c>
      <c r="J27" s="99">
        <f>J25+J26</f>
        <v>13981643.72</v>
      </c>
      <c r="K27" s="100">
        <f t="shared" si="2"/>
        <v>68.1143157072292</v>
      </c>
      <c r="L27" s="101">
        <f>L25+L26</f>
        <v>571985</v>
      </c>
      <c r="M27" s="101">
        <f>M25+M26</f>
        <v>343299.91</v>
      </c>
      <c r="N27" s="100">
        <f>N25+N26</f>
        <v>60.0190407091095</v>
      </c>
      <c r="O27" s="101">
        <f>O25+O26</f>
        <v>137662932</v>
      </c>
      <c r="P27" s="101">
        <f>P25+P26</f>
        <v>88505215.87</v>
      </c>
      <c r="Q27" s="100">
        <f>P27/O27*100</f>
        <v>64.2912471673929</v>
      </c>
      <c r="R27" s="101">
        <f>R25+R26</f>
        <v>33272220</v>
      </c>
      <c r="S27" s="101">
        <f>S25+S26</f>
        <v>23188203.319999997</v>
      </c>
      <c r="T27" s="100">
        <f>S27/R27*100</f>
        <v>69.69238397678302</v>
      </c>
      <c r="U27" s="101">
        <f>U25+U26</f>
        <v>18082523</v>
      </c>
      <c r="V27" s="101">
        <f>V25+V26</f>
        <v>9990593.42</v>
      </c>
      <c r="W27" s="100">
        <f>V27/U27*100</f>
        <v>55.24999702751657</v>
      </c>
      <c r="X27" s="101">
        <f>X25+X26</f>
        <v>11325140</v>
      </c>
      <c r="Y27" s="101">
        <f>Y25+Y26</f>
        <v>7550503.3100000005</v>
      </c>
      <c r="Z27" s="102">
        <f t="shared" si="6"/>
        <v>66.67028672493232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2019-05-06T09:51:56Z</dcterms:created>
  <dcterms:modified xsi:type="dcterms:W3CDTF">2019-05-06T09:52:19Z</dcterms:modified>
  <cp:category/>
  <cp:version/>
  <cp:contentType/>
  <cp:contentStatus/>
</cp:coreProperties>
</file>