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<sst xmlns="http://schemas.openxmlformats.org/spreadsheetml/2006/main" count="56" uniqueCount="37">
  <si>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06.08..2018</t>
  </si>
  <si>
    <t>Інформація про надходження та використання коштів місцевих бюджетів Дергачівського району (станом на06.08.2018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</si>
  <si>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</si>
  <si>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</si>
  <si>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</si>
  <si>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</si>
  <si>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</si>
  <si>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</si>
  <si>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</si>
  <si>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</si>
  <si>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</si>
  <si>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</si>
  <si>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за 
січень-серпень</t>
  </si>
  <si>
    <t>виконано
січень-серпень</t>
  </si>
  <si>
    <t>%</t>
  </si>
  <si>
    <t>затерджено з урахуванням змін на 
січень-серпень</t>
  </si>
  <si>
    <t>касові видатки  за січень-серпень</t>
  </si>
  <si>
    <t>ДЕРГАЧІВСЬКА
 МІСЬКА РАДА</t>
  </si>
  <si>
    <t>ВІЛЬШАНСЬКА 
СЕЛИЩНА РАДА</t>
  </si>
  <si>
    <t>КОЗАЧОЛОПАНСЬКА СЕЛИЩНА РАДА</t>
  </si>
  <si>
    <t>МАЛОДАНИЛІВСЬКА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</si>
  <si>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</si>
  <si>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</si>
  <si>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</si>
  <si>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</si>
  <si>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</si>
  <si>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</si>
  <si>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</si>
  <si>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</si>
  <si>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</si>
  <si>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</si>
  <si>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</si>
  <si>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ЧЕРКАСЬКОЛОЗІВСЬКА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</si>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</sst>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3"/>
      <name val="Calibri"/>
      <family val="2"/>
    </font>
    <font>
      <sz val="11"/>
      <color indexed="10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345"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06">
    <xf numFmtId="0" fontId="3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72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 wrapText="1"/>
    </xf>
    <xf numFmtId="172" fontId="9" fillId="0" borderId="3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/>
    </xf>
    <xf numFmtId="172" fontId="11" fillId="0" borderId="24" xfId="0" applyNumberFormat="1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72" fontId="11" fillId="0" borderId="37" xfId="0" applyNumberFormat="1" applyFont="1" applyFill="1" applyBorder="1" applyAlignment="1">
      <alignment horizontal="center" vertical="center"/>
    </xf>
    <xf numFmtId="1" fontId="11" fillId="0" borderId="2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0" borderId="38" xfId="0" applyNumberFormat="1" applyFont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 wrapText="1"/>
    </xf>
    <xf numFmtId="172" fontId="11" fillId="0" borderId="33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vertical="center"/>
    </xf>
    <xf numFmtId="172" fontId="9" fillId="0" borderId="18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73" fontId="5" fillId="0" borderId="24" xfId="334" applyNumberFormat="1" applyFont="1" applyFill="1" applyBorder="1" applyAlignment="1">
      <alignment vertical="center" wrapText="1"/>
      <protection/>
    </xf>
    <xf numFmtId="1" fontId="11" fillId="0" borderId="40" xfId="0" applyNumberFormat="1" applyFont="1" applyFill="1" applyBorder="1" applyAlignment="1">
      <alignment horizontal="center" vertical="center" wrapText="1"/>
    </xf>
    <xf numFmtId="174" fontId="12" fillId="0" borderId="24" xfId="333" applyNumberFormat="1" applyFont="1" applyBorder="1" applyAlignment="1">
      <alignment vertical="center" wrapText="1"/>
      <protection/>
    </xf>
    <xf numFmtId="172" fontId="11" fillId="0" borderId="4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vertical="center" wrapText="1"/>
    </xf>
    <xf numFmtId="1" fontId="14" fillId="0" borderId="38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1" fontId="10" fillId="0" borderId="17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72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72" fontId="9" fillId="0" borderId="4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2" fontId="11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7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72" fontId="16" fillId="0" borderId="18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2" fontId="17" fillId="0" borderId="0" xfId="0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6" xfId="240"/>
    <cellStyle name="Обычный 27" xfId="241"/>
    <cellStyle name="Обычный 28" xfId="242"/>
    <cellStyle name="Обычный 29" xfId="243"/>
    <cellStyle name="Обычный 3" xfId="244"/>
    <cellStyle name="Обычный 30" xfId="245"/>
    <cellStyle name="Обычный 31" xfId="246"/>
    <cellStyle name="Обычный 32" xfId="247"/>
    <cellStyle name="Обычный 33" xfId="248"/>
    <cellStyle name="Обычный 34" xfId="249"/>
    <cellStyle name="Обычный 35" xfId="250"/>
    <cellStyle name="Обычный 36" xfId="251"/>
    <cellStyle name="Обычный 37" xfId="252"/>
    <cellStyle name="Обычный 38" xfId="253"/>
    <cellStyle name="Обычный 39" xfId="254"/>
    <cellStyle name="Обычный 4" xfId="255"/>
    <cellStyle name="Обычный 40" xfId="256"/>
    <cellStyle name="Обычный 41" xfId="257"/>
    <cellStyle name="Обычный 42" xfId="258"/>
    <cellStyle name="Обычный 43" xfId="259"/>
    <cellStyle name="Обычный 44" xfId="260"/>
    <cellStyle name="Обычный 45" xfId="261"/>
    <cellStyle name="Обычный 46" xfId="262"/>
    <cellStyle name="Обычный 47" xfId="263"/>
    <cellStyle name="Обычный 48" xfId="264"/>
    <cellStyle name="Обычный 49" xfId="265"/>
    <cellStyle name="Обычный 5" xfId="266"/>
    <cellStyle name="Обычный 50" xfId="267"/>
    <cellStyle name="Обычный 51" xfId="268"/>
    <cellStyle name="Обычный 52" xfId="269"/>
    <cellStyle name="Обычный 53" xfId="270"/>
    <cellStyle name="Обычный 54" xfId="271"/>
    <cellStyle name="Обычный 55" xfId="272"/>
    <cellStyle name="Обычный 56" xfId="273"/>
    <cellStyle name="Обычный 57" xfId="274"/>
    <cellStyle name="Обычный 58" xfId="275"/>
    <cellStyle name="Обычный 59" xfId="276"/>
    <cellStyle name="Обычный 6" xfId="277"/>
    <cellStyle name="Обычный 60" xfId="278"/>
    <cellStyle name="Обычный 61" xfId="279"/>
    <cellStyle name="Обычный 62" xfId="280"/>
    <cellStyle name="Обычный 63" xfId="281"/>
    <cellStyle name="Обычный 64" xfId="282"/>
    <cellStyle name="Обычный 65" xfId="283"/>
    <cellStyle name="Обычный 66" xfId="284"/>
    <cellStyle name="Обычный 67" xfId="285"/>
    <cellStyle name="Обычный 68" xfId="286"/>
    <cellStyle name="Обычный 69" xfId="287"/>
    <cellStyle name="Обычный 7" xfId="288"/>
    <cellStyle name="Обычный 70" xfId="289"/>
    <cellStyle name="Обычный 71" xfId="290"/>
    <cellStyle name="Обычный 72" xfId="291"/>
    <cellStyle name="Обычный 73" xfId="292"/>
    <cellStyle name="Обычный 74" xfId="293"/>
    <cellStyle name="Обычный 75" xfId="294"/>
    <cellStyle name="Обычный 76" xfId="295"/>
    <cellStyle name="Обычный 77" xfId="296"/>
    <cellStyle name="Обычный 78" xfId="297"/>
    <cellStyle name="Обычный 79" xfId="298"/>
    <cellStyle name="Обычный 79 2" xfId="299"/>
    <cellStyle name="Обычный 79 3" xfId="300"/>
    <cellStyle name="Обычный 8" xfId="301"/>
    <cellStyle name="Обычный 80" xfId="302"/>
    <cellStyle name="Обычный 80 2" xfId="303"/>
    <cellStyle name="Обычный 80 3" xfId="304"/>
    <cellStyle name="Обычный 81" xfId="305"/>
    <cellStyle name="Обычный 81 2" xfId="306"/>
    <cellStyle name="Обычный 81 3" xfId="307"/>
    <cellStyle name="Обычный 82" xfId="308"/>
    <cellStyle name="Обычный 82 2" xfId="309"/>
    <cellStyle name="Обычный 82 3" xfId="310"/>
    <cellStyle name="Обычный 83" xfId="311"/>
    <cellStyle name="Обычный 83 2" xfId="312"/>
    <cellStyle name="Обычный 83 3" xfId="313"/>
    <cellStyle name="Обычный 84" xfId="314"/>
    <cellStyle name="Обычный 84 2" xfId="315"/>
    <cellStyle name="Обычный 84 3" xfId="316"/>
    <cellStyle name="Обычный 85" xfId="317"/>
    <cellStyle name="Обычный 86" xfId="318"/>
    <cellStyle name="Обычный 87" xfId="319"/>
    <cellStyle name="Обычный 88" xfId="320"/>
    <cellStyle name="Обычный 89" xfId="321"/>
    <cellStyle name="Обычный 9" xfId="322"/>
    <cellStyle name="Обычный 90" xfId="323"/>
    <cellStyle name="Обычный 91" xfId="324"/>
    <cellStyle name="Обычный 92" xfId="325"/>
    <cellStyle name="Обычный 93" xfId="326"/>
    <cellStyle name="Обычный 94" xfId="327"/>
    <cellStyle name="Обычный 95" xfId="328"/>
    <cellStyle name="Обычный 96" xfId="329"/>
    <cellStyle name="Обычный 97" xfId="330"/>
    <cellStyle name="Обычный 98" xfId="331"/>
    <cellStyle name="Обычный 99" xfId="332"/>
    <cellStyle name="Обычный_ВИДАТКИ 11 06  2018" xfId="333"/>
    <cellStyle name="Обычный_ВИДАТКИ20 07  2018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0"/>
  <sheetViews>
    <sheetView tabSelected="1" zoomScale="80" zoomScaleNormal="80" workbookViewId="0" topLeftCell="A1">
      <pane xSplit="2" ySplit="9" topLeftCell="C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1" sqref="A31:IV33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6.140625" style="3" customWidth="1"/>
    <col min="9" max="9" width="14.7109375" style="3" customWidth="1"/>
    <col min="10" max="10" width="16.140625" style="3" customWidth="1"/>
    <col min="11" max="11" width="6.140625" style="3" customWidth="1"/>
    <col min="12" max="12" width="13.57421875" style="3" customWidth="1"/>
    <col min="13" max="13" width="10.7109375" style="3" customWidth="1"/>
    <col min="14" max="14" width="6.140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22.14062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 t="s">
        <v>0</v>
      </c>
      <c r="C2" s="4"/>
      <c r="D2" s="4"/>
    </row>
    <row r="5" spans="2:26" ht="20.25">
      <c r="B5" s="5" t="s">
        <v>1</v>
      </c>
      <c r="C5" s="5"/>
      <c r="D5" s="5"/>
      <c r="E5" s="5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3.5" thickBot="1"/>
    <row r="7" spans="1:26" ht="13.5" customHeight="1" thickBot="1">
      <c r="A7" s="7"/>
      <c r="B7" s="8"/>
      <c r="C7" s="9" t="s">
        <v>2</v>
      </c>
      <c r="D7" s="10"/>
      <c r="E7" s="11"/>
      <c r="F7" s="12" t="s">
        <v>3</v>
      </c>
      <c r="G7" s="13"/>
      <c r="H7" s="14"/>
      <c r="I7" s="15" t="s">
        <v>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</row>
    <row r="8" spans="1:26" ht="27.75" customHeight="1" thickBot="1">
      <c r="A8" s="18"/>
      <c r="B8" s="19" t="s">
        <v>5</v>
      </c>
      <c r="C8" s="20"/>
      <c r="D8" s="20"/>
      <c r="E8" s="21"/>
      <c r="F8" s="22"/>
      <c r="G8" s="23"/>
      <c r="H8" s="24"/>
      <c r="I8" s="15" t="s">
        <v>6</v>
      </c>
      <c r="J8" s="16"/>
      <c r="K8" s="17"/>
      <c r="L8" s="15" t="s">
        <v>7</v>
      </c>
      <c r="M8" s="16"/>
      <c r="N8" s="17"/>
      <c r="O8" s="25" t="s">
        <v>8</v>
      </c>
      <c r="P8" s="26"/>
      <c r="Q8" s="26"/>
      <c r="R8" s="26" t="s">
        <v>9</v>
      </c>
      <c r="S8" s="26"/>
      <c r="T8" s="26"/>
      <c r="U8" s="27" t="s">
        <v>10</v>
      </c>
      <c r="V8" s="26"/>
      <c r="W8" s="26"/>
      <c r="X8" s="26" t="s">
        <v>11</v>
      </c>
      <c r="Y8" s="26"/>
      <c r="Z8" s="28"/>
    </row>
    <row r="9" spans="1:26" ht="87.75" customHeight="1">
      <c r="A9" s="18"/>
      <c r="B9" s="29"/>
      <c r="C9" s="30" t="s">
        <v>12</v>
      </c>
      <c r="D9" s="31" t="s">
        <v>13</v>
      </c>
      <c r="E9" s="32" t="s">
        <v>14</v>
      </c>
      <c r="F9" s="33" t="s">
        <v>15</v>
      </c>
      <c r="G9" s="32" t="s">
        <v>16</v>
      </c>
      <c r="H9" s="34" t="s">
        <v>14</v>
      </c>
      <c r="I9" s="33" t="s">
        <v>15</v>
      </c>
      <c r="J9" s="32" t="s">
        <v>16</v>
      </c>
      <c r="K9" s="35" t="s">
        <v>14</v>
      </c>
      <c r="L9" s="33" t="s">
        <v>15</v>
      </c>
      <c r="M9" s="32" t="s">
        <v>16</v>
      </c>
      <c r="N9" s="35" t="s">
        <v>14</v>
      </c>
      <c r="O9" s="33" t="s">
        <v>15</v>
      </c>
      <c r="P9" s="32" t="s">
        <v>16</v>
      </c>
      <c r="Q9" s="35" t="s">
        <v>14</v>
      </c>
      <c r="R9" s="33" t="s">
        <v>15</v>
      </c>
      <c r="S9" s="32" t="s">
        <v>16</v>
      </c>
      <c r="T9" s="35" t="s">
        <v>14</v>
      </c>
      <c r="U9" s="33" t="s">
        <v>15</v>
      </c>
      <c r="V9" s="32" t="s">
        <v>16</v>
      </c>
      <c r="W9" s="35" t="s">
        <v>14</v>
      </c>
      <c r="X9" s="33" t="s">
        <v>15</v>
      </c>
      <c r="Y9" s="32" t="s">
        <v>16</v>
      </c>
      <c r="Z9" s="36" t="s">
        <v>14</v>
      </c>
    </row>
    <row r="10" spans="1:26" ht="42.75" customHeight="1" thickBot="1">
      <c r="A10" s="37"/>
      <c r="B10" s="38" t="s">
        <v>17</v>
      </c>
      <c r="C10" s="39">
        <v>40096556</v>
      </c>
      <c r="D10" s="39">
        <v>36873932.19</v>
      </c>
      <c r="E10" s="40">
        <f aca="true" t="shared" si="0" ref="E10:E29">D10/C10*100</f>
        <v>91.96284137221161</v>
      </c>
      <c r="F10" s="41">
        <v>33549818</v>
      </c>
      <c r="G10" s="41">
        <v>25407095.359999996</v>
      </c>
      <c r="H10" s="42">
        <f aca="true" t="shared" si="1" ref="H10:H29">G10/F10*100</f>
        <v>75.72945808528677</v>
      </c>
      <c r="I10" s="41">
        <v>5008823</v>
      </c>
      <c r="J10" s="41">
        <v>3265174.04</v>
      </c>
      <c r="K10" s="42">
        <f aca="true" t="shared" si="2" ref="K10:K29">J10/I10*100</f>
        <v>65.18844926243152</v>
      </c>
      <c r="L10" s="41"/>
      <c r="M10" s="41"/>
      <c r="N10" s="41"/>
      <c r="O10" s="43">
        <v>13323986</v>
      </c>
      <c r="P10" s="43">
        <v>11242672.6</v>
      </c>
      <c r="Q10" s="42">
        <f aca="true" t="shared" si="3" ref="Q10:Q15">P10/O10*100</f>
        <v>84.37919853713446</v>
      </c>
      <c r="R10" s="44"/>
      <c r="S10" s="44"/>
      <c r="T10" s="41"/>
      <c r="U10" s="43">
        <v>12780909</v>
      </c>
      <c r="V10" s="43">
        <v>9732581.76</v>
      </c>
      <c r="W10" s="42">
        <f aca="true" t="shared" si="4" ref="W10:W18">V10/U10*100</f>
        <v>76.14937059641062</v>
      </c>
      <c r="X10" s="43"/>
      <c r="Y10" s="43"/>
      <c r="Z10" s="45"/>
    </row>
    <row r="11" spans="1:26" ht="38.25" customHeight="1">
      <c r="A11" s="18"/>
      <c r="B11" s="46" t="s">
        <v>18</v>
      </c>
      <c r="C11" s="47">
        <v>6978875</v>
      </c>
      <c r="D11" s="47">
        <v>6788310.15</v>
      </c>
      <c r="E11" s="48">
        <f t="shared" si="0"/>
        <v>97.2694044527234</v>
      </c>
      <c r="F11" s="49">
        <v>7924593</v>
      </c>
      <c r="G11" s="49">
        <v>5112369.07</v>
      </c>
      <c r="H11" s="50">
        <f t="shared" si="1"/>
        <v>64.51270204034454</v>
      </c>
      <c r="I11" s="49">
        <v>1916023</v>
      </c>
      <c r="J11" s="49">
        <v>1371104.76</v>
      </c>
      <c r="K11" s="50">
        <f t="shared" si="2"/>
        <v>71.55993221375735</v>
      </c>
      <c r="L11" s="51"/>
      <c r="M11" s="51"/>
      <c r="N11" s="49"/>
      <c r="O11" s="51">
        <v>2557815</v>
      </c>
      <c r="P11" s="51">
        <v>1706335.89</v>
      </c>
      <c r="Q11" s="50">
        <f t="shared" si="3"/>
        <v>66.71068431454191</v>
      </c>
      <c r="R11" s="49"/>
      <c r="S11" s="49"/>
      <c r="T11" s="49"/>
      <c r="U11" s="51">
        <v>2037526</v>
      </c>
      <c r="V11" s="51">
        <v>1114118.4</v>
      </c>
      <c r="W11" s="50">
        <f t="shared" si="4"/>
        <v>54.67995991216799</v>
      </c>
      <c r="X11" s="51">
        <v>856952</v>
      </c>
      <c r="Y11" s="51">
        <v>605558.02</v>
      </c>
      <c r="Z11" s="52">
        <f>Y11/X11*100</f>
        <v>70.66417022190275</v>
      </c>
    </row>
    <row r="12" spans="1:26" ht="25.5">
      <c r="A12" s="18"/>
      <c r="B12" s="46" t="s">
        <v>19</v>
      </c>
      <c r="C12" s="47">
        <v>7611399</v>
      </c>
      <c r="D12" s="47">
        <v>6928580.87</v>
      </c>
      <c r="E12" s="48">
        <f t="shared" si="0"/>
        <v>91.02900623131175</v>
      </c>
      <c r="F12" s="49">
        <v>8761143</v>
      </c>
      <c r="G12" s="49">
        <v>4896871.97</v>
      </c>
      <c r="H12" s="50">
        <f t="shared" si="1"/>
        <v>55.89307205692226</v>
      </c>
      <c r="I12" s="49">
        <v>2509734</v>
      </c>
      <c r="J12" s="49">
        <v>1507101.26</v>
      </c>
      <c r="K12" s="50">
        <f t="shared" si="2"/>
        <v>60.050238790246304</v>
      </c>
      <c r="L12" s="53"/>
      <c r="M12" s="53"/>
      <c r="N12" s="49"/>
      <c r="O12" s="51">
        <v>1833370</v>
      </c>
      <c r="P12" s="51">
        <v>1441721.38</v>
      </c>
      <c r="Q12" s="50">
        <f t="shared" si="3"/>
        <v>78.6377752444951</v>
      </c>
      <c r="R12" s="53"/>
      <c r="S12" s="53"/>
      <c r="T12" s="49"/>
      <c r="U12" s="51">
        <v>2307761</v>
      </c>
      <c r="V12" s="51">
        <v>375123.03</v>
      </c>
      <c r="W12" s="50">
        <f t="shared" si="4"/>
        <v>16.254847447374317</v>
      </c>
      <c r="X12" s="51">
        <v>656798</v>
      </c>
      <c r="Y12" s="51">
        <v>536828.13</v>
      </c>
      <c r="Z12" s="52">
        <f>Y12/X12*100</f>
        <v>81.73412982378143</v>
      </c>
    </row>
    <row r="13" spans="1:26" ht="0.75" customHeight="1">
      <c r="A13" s="18"/>
      <c r="B13" s="46" t="s">
        <v>20</v>
      </c>
      <c r="C13" s="47"/>
      <c r="D13" s="47"/>
      <c r="E13" s="48" t="e">
        <f t="shared" si="0"/>
        <v>#DIV/0!</v>
      </c>
      <c r="F13" s="49"/>
      <c r="G13" s="49"/>
      <c r="H13" s="50" t="e">
        <f t="shared" si="1"/>
        <v>#DIV/0!</v>
      </c>
      <c r="I13" s="49"/>
      <c r="J13" s="49"/>
      <c r="K13" s="50" t="e">
        <f t="shared" si="2"/>
        <v>#DIV/0!</v>
      </c>
      <c r="L13" s="53"/>
      <c r="M13" s="53"/>
      <c r="N13" s="49"/>
      <c r="O13" s="51"/>
      <c r="P13" s="51"/>
      <c r="Q13" s="50" t="e">
        <f t="shared" si="3"/>
        <v>#DIV/0!</v>
      </c>
      <c r="R13" s="53"/>
      <c r="S13" s="53"/>
      <c r="T13" s="49"/>
      <c r="U13" s="51"/>
      <c r="V13" s="51"/>
      <c r="W13" s="50" t="e">
        <f t="shared" si="4"/>
        <v>#DIV/0!</v>
      </c>
      <c r="X13" s="51"/>
      <c r="Y13" s="51"/>
      <c r="Z13" s="52"/>
    </row>
    <row r="14" spans="1:26" ht="25.5">
      <c r="A14" s="18"/>
      <c r="B14" s="46" t="s">
        <v>21</v>
      </c>
      <c r="C14" s="47">
        <v>10114709</v>
      </c>
      <c r="D14" s="47">
        <v>9315529.68</v>
      </c>
      <c r="E14" s="48">
        <f t="shared" si="0"/>
        <v>92.0988402137916</v>
      </c>
      <c r="F14" s="49">
        <v>11107698</v>
      </c>
      <c r="G14" s="49">
        <v>7610517.279999999</v>
      </c>
      <c r="H14" s="50">
        <f t="shared" si="1"/>
        <v>68.51570217339362</v>
      </c>
      <c r="I14" s="49">
        <v>2580895</v>
      </c>
      <c r="J14" s="49">
        <v>1783205.56</v>
      </c>
      <c r="K14" s="50">
        <f t="shared" si="2"/>
        <v>69.09252642978501</v>
      </c>
      <c r="L14" s="51">
        <v>694149</v>
      </c>
      <c r="M14" s="51">
        <v>529858.94</v>
      </c>
      <c r="N14" s="49">
        <f>M14/L14*100</f>
        <v>76.33216211505022</v>
      </c>
      <c r="O14" s="51">
        <v>3386444</v>
      </c>
      <c r="P14" s="51">
        <v>2825468.14</v>
      </c>
      <c r="Q14" s="50">
        <f t="shared" si="3"/>
        <v>83.4346630270573</v>
      </c>
      <c r="R14" s="53"/>
      <c r="S14" s="53"/>
      <c r="T14" s="49"/>
      <c r="U14" s="51">
        <v>2937543</v>
      </c>
      <c r="V14" s="51">
        <v>1710588.75</v>
      </c>
      <c r="W14" s="50">
        <f t="shared" si="4"/>
        <v>58.2319560939193</v>
      </c>
      <c r="X14" s="51">
        <v>870836</v>
      </c>
      <c r="Y14" s="51">
        <v>596661.06</v>
      </c>
      <c r="Z14" s="52">
        <f>Y14/X14*100</f>
        <v>68.51589277429964</v>
      </c>
    </row>
    <row r="15" spans="1:26" ht="25.5">
      <c r="A15" s="18"/>
      <c r="B15" s="46" t="s">
        <v>22</v>
      </c>
      <c r="C15" s="47">
        <v>2596431</v>
      </c>
      <c r="D15" s="47">
        <v>2151498.05</v>
      </c>
      <c r="E15" s="48">
        <f t="shared" si="0"/>
        <v>82.86367132421388</v>
      </c>
      <c r="F15" s="49">
        <v>2436431</v>
      </c>
      <c r="G15" s="49">
        <v>1760989.09</v>
      </c>
      <c r="H15" s="50">
        <f t="shared" si="1"/>
        <v>72.27740453146426</v>
      </c>
      <c r="I15" s="49">
        <v>582103</v>
      </c>
      <c r="J15" s="49">
        <v>572130.98</v>
      </c>
      <c r="K15" s="50">
        <f t="shared" si="2"/>
        <v>98.28689767962027</v>
      </c>
      <c r="L15" s="49"/>
      <c r="M15" s="49"/>
      <c r="N15" s="49"/>
      <c r="O15" s="51">
        <v>1292490</v>
      </c>
      <c r="P15" s="51">
        <v>925343.82</v>
      </c>
      <c r="Q15" s="50">
        <f t="shared" si="3"/>
        <v>71.59388621962258</v>
      </c>
      <c r="R15" s="53"/>
      <c r="S15" s="53"/>
      <c r="T15" s="49"/>
      <c r="U15" s="51">
        <v>249500</v>
      </c>
      <c r="V15" s="51">
        <v>45175.2</v>
      </c>
      <c r="W15" s="50">
        <f t="shared" si="4"/>
        <v>18.10629258517034</v>
      </c>
      <c r="X15" s="51">
        <v>301418</v>
      </c>
      <c r="Y15" s="51">
        <v>218339.09</v>
      </c>
      <c r="Z15" s="52">
        <f>Y15/X15*100</f>
        <v>72.43730964972231</v>
      </c>
    </row>
    <row r="16" spans="1:26" ht="25.5">
      <c r="A16" s="18"/>
      <c r="B16" s="46" t="s">
        <v>23</v>
      </c>
      <c r="C16" s="47">
        <v>2097374</v>
      </c>
      <c r="D16" s="47">
        <v>2901440.41</v>
      </c>
      <c r="E16" s="48">
        <f t="shared" si="0"/>
        <v>138.33681594222108</v>
      </c>
      <c r="F16" s="49">
        <v>2704119</v>
      </c>
      <c r="G16" s="49">
        <v>2122501.15</v>
      </c>
      <c r="H16" s="50">
        <f t="shared" si="1"/>
        <v>78.49141069605294</v>
      </c>
      <c r="I16" s="49">
        <v>1069244</v>
      </c>
      <c r="J16" s="49">
        <v>830083</v>
      </c>
      <c r="K16" s="50">
        <f t="shared" si="2"/>
        <v>77.63270123563939</v>
      </c>
      <c r="L16" s="49"/>
      <c r="M16" s="49"/>
      <c r="N16" s="49"/>
      <c r="O16" s="51"/>
      <c r="P16" s="51"/>
      <c r="Q16" s="50"/>
      <c r="R16" s="53"/>
      <c r="S16" s="53"/>
      <c r="T16" s="49"/>
      <c r="U16" s="51">
        <v>1024436</v>
      </c>
      <c r="V16" s="51">
        <v>942393.48</v>
      </c>
      <c r="W16" s="50">
        <f t="shared" si="4"/>
        <v>91.99144504878782</v>
      </c>
      <c r="X16" s="51">
        <v>273386</v>
      </c>
      <c r="Y16" s="51">
        <v>191937.82</v>
      </c>
      <c r="Z16" s="52">
        <f>Y16/X16*100</f>
        <v>70.20762584770252</v>
      </c>
    </row>
    <row r="17" spans="1:26" ht="26.25" thickBot="1">
      <c r="A17" s="37"/>
      <c r="B17" s="54" t="s">
        <v>24</v>
      </c>
      <c r="C17" s="55">
        <v>22531289</v>
      </c>
      <c r="D17" s="55">
        <v>22018605.63</v>
      </c>
      <c r="E17" s="56">
        <f t="shared" si="0"/>
        <v>97.72457150587344</v>
      </c>
      <c r="F17" s="57">
        <v>18114680</v>
      </c>
      <c r="G17" s="57">
        <v>13121407.15</v>
      </c>
      <c r="H17" s="56">
        <f t="shared" si="1"/>
        <v>72.43521359471985</v>
      </c>
      <c r="I17" s="57">
        <v>4456744</v>
      </c>
      <c r="J17" s="57">
        <v>3228492.09</v>
      </c>
      <c r="K17" s="56">
        <f t="shared" si="2"/>
        <v>72.44059990881236</v>
      </c>
      <c r="L17" s="58"/>
      <c r="M17" s="58"/>
      <c r="N17" s="58"/>
      <c r="O17" s="59">
        <v>7417554</v>
      </c>
      <c r="P17" s="59">
        <v>5564167.300000001</v>
      </c>
      <c r="Q17" s="56">
        <f>P17/O17*100</f>
        <v>75.01350579989038</v>
      </c>
      <c r="R17" s="60"/>
      <c r="S17" s="60"/>
      <c r="T17" s="58"/>
      <c r="U17" s="59">
        <v>2992256</v>
      </c>
      <c r="V17" s="59">
        <v>2186885.42</v>
      </c>
      <c r="W17" s="56">
        <f t="shared" si="4"/>
        <v>73.08483699255677</v>
      </c>
      <c r="X17" s="59">
        <v>1931835</v>
      </c>
      <c r="Y17" s="59">
        <v>1260351.38</v>
      </c>
      <c r="Z17" s="61">
        <f>Y17/X17*100</f>
        <v>65.24115051233672</v>
      </c>
    </row>
    <row r="18" spans="1:26" ht="26.25" thickBot="1">
      <c r="A18" s="62"/>
      <c r="B18" s="63" t="s">
        <v>25</v>
      </c>
      <c r="C18" s="64">
        <f>SUM(C11:C17)</f>
        <v>51930077</v>
      </c>
      <c r="D18" s="64">
        <f>SUM(D11:D17)</f>
        <v>50103964.79</v>
      </c>
      <c r="E18" s="65">
        <f t="shared" si="0"/>
        <v>96.48351723029411</v>
      </c>
      <c r="F18" s="66">
        <f>SUM(F11:F17)</f>
        <v>51048664</v>
      </c>
      <c r="G18" s="66">
        <f>SUM(G11:G17)</f>
        <v>34624655.71</v>
      </c>
      <c r="H18" s="67">
        <f t="shared" si="1"/>
        <v>67.82676175423514</v>
      </c>
      <c r="I18" s="66">
        <f>SUM(I11:I17)</f>
        <v>13114743</v>
      </c>
      <c r="J18" s="66">
        <f>SUM(J11:J17)</f>
        <v>9292117.65</v>
      </c>
      <c r="K18" s="67">
        <f t="shared" si="2"/>
        <v>70.85245704014177</v>
      </c>
      <c r="L18" s="66">
        <f>SUM(L11:L17)</f>
        <v>694149</v>
      </c>
      <c r="M18" s="66">
        <f>SUM(M11:M17)</f>
        <v>529858.94</v>
      </c>
      <c r="N18" s="66">
        <f>M18/L18*100</f>
        <v>76.33216211505022</v>
      </c>
      <c r="O18" s="66">
        <f>SUM(O11:O17)</f>
        <v>16487673</v>
      </c>
      <c r="P18" s="66">
        <f>SUM(P11:P17)</f>
        <v>12463036.530000001</v>
      </c>
      <c r="Q18" s="67">
        <f>P18/O18*100</f>
        <v>75.5900273495235</v>
      </c>
      <c r="R18" s="66">
        <f>SUM(R11:R17)</f>
        <v>0</v>
      </c>
      <c r="S18" s="66">
        <f>SUM(S11:S17)</f>
        <v>0</v>
      </c>
      <c r="T18" s="66">
        <f>SUM(T11:T17)</f>
        <v>0</v>
      </c>
      <c r="U18" s="66">
        <f>SUM(U11:U17)</f>
        <v>11549022</v>
      </c>
      <c r="V18" s="66">
        <f>SUM(V11:V17)</f>
        <v>6374284.279999999</v>
      </c>
      <c r="W18" s="67">
        <f t="shared" si="4"/>
        <v>55.193281993921204</v>
      </c>
      <c r="X18" s="66">
        <f>SUM(X11:X17)</f>
        <v>4891225</v>
      </c>
      <c r="Y18" s="66">
        <f>SUM(Y11:Y17)</f>
        <v>3409675.5</v>
      </c>
      <c r="Z18" s="68">
        <f>Y18/X18*100</f>
        <v>69.710052185291</v>
      </c>
    </row>
    <row r="19" spans="1:26" ht="25.5">
      <c r="A19" s="18"/>
      <c r="B19" s="69" t="s">
        <v>26</v>
      </c>
      <c r="C19" s="70">
        <v>865893</v>
      </c>
      <c r="D19" s="70">
        <v>689986</v>
      </c>
      <c r="E19" s="71">
        <f t="shared" si="0"/>
        <v>79.68490333101204</v>
      </c>
      <c r="F19" s="72">
        <v>791520</v>
      </c>
      <c r="G19" s="72">
        <v>646260.13</v>
      </c>
      <c r="H19" s="73">
        <f t="shared" si="1"/>
        <v>81.64798488983223</v>
      </c>
      <c r="I19" s="74">
        <v>756060</v>
      </c>
      <c r="J19" s="74">
        <v>646260.13</v>
      </c>
      <c r="K19" s="73">
        <f t="shared" si="2"/>
        <v>85.47736026241304</v>
      </c>
      <c r="L19" s="72"/>
      <c r="M19" s="72"/>
      <c r="N19" s="72"/>
      <c r="O19" s="72"/>
      <c r="P19" s="72"/>
      <c r="Q19" s="73"/>
      <c r="R19" s="75"/>
      <c r="S19" s="75"/>
      <c r="T19" s="72"/>
      <c r="U19" s="76">
        <v>30000</v>
      </c>
      <c r="V19" s="76">
        <v>0</v>
      </c>
      <c r="W19" s="73"/>
      <c r="X19" s="75"/>
      <c r="Y19" s="75"/>
      <c r="Z19" s="77"/>
    </row>
    <row r="20" spans="1:26" ht="25.5">
      <c r="A20" s="18"/>
      <c r="B20" s="46" t="s">
        <v>27</v>
      </c>
      <c r="C20" s="47">
        <v>3997539</v>
      </c>
      <c r="D20" s="47">
        <v>3990156.04</v>
      </c>
      <c r="E20" s="48">
        <f t="shared" si="0"/>
        <v>99.81531237093621</v>
      </c>
      <c r="F20" s="49">
        <v>4151844</v>
      </c>
      <c r="G20" s="49">
        <v>3427287.7</v>
      </c>
      <c r="H20" s="50">
        <f t="shared" si="1"/>
        <v>82.54856637195425</v>
      </c>
      <c r="I20" s="74">
        <v>1130694</v>
      </c>
      <c r="J20" s="74">
        <v>931677.81</v>
      </c>
      <c r="K20" s="50">
        <f t="shared" si="2"/>
        <v>82.39875775408731</v>
      </c>
      <c r="L20" s="49"/>
      <c r="M20" s="49"/>
      <c r="N20" s="49"/>
      <c r="O20" s="51">
        <v>2291333</v>
      </c>
      <c r="P20" s="51">
        <v>1967008.34</v>
      </c>
      <c r="Q20" s="50">
        <f>P20/O20*100</f>
        <v>85.8455903179503</v>
      </c>
      <c r="R20" s="53"/>
      <c r="S20" s="53"/>
      <c r="T20" s="49"/>
      <c r="U20" s="76">
        <v>130345</v>
      </c>
      <c r="V20" s="76">
        <v>105448.53</v>
      </c>
      <c r="W20" s="50">
        <f aca="true" t="shared" si="5" ref="W20:W27">V20/U20*100</f>
        <v>80.89955886301738</v>
      </c>
      <c r="X20" s="51">
        <v>557643</v>
      </c>
      <c r="Y20" s="51">
        <v>410732.43</v>
      </c>
      <c r="Z20" s="52">
        <f aca="true" t="shared" si="6" ref="Z20:Z29">Y20/X20*100</f>
        <v>73.65508578068764</v>
      </c>
    </row>
    <row r="21" spans="1:26" ht="25.5">
      <c r="A21" s="18"/>
      <c r="B21" s="46" t="s">
        <v>28</v>
      </c>
      <c r="C21" s="47">
        <v>775535</v>
      </c>
      <c r="D21" s="47">
        <v>814090.16</v>
      </c>
      <c r="E21" s="48">
        <f t="shared" si="0"/>
        <v>104.97142746620077</v>
      </c>
      <c r="F21" s="49">
        <v>1024819</v>
      </c>
      <c r="G21" s="49">
        <v>720658.94</v>
      </c>
      <c r="H21" s="50">
        <f t="shared" si="1"/>
        <v>70.32060685838182</v>
      </c>
      <c r="I21" s="74">
        <v>503736</v>
      </c>
      <c r="J21" s="74">
        <v>375256.94</v>
      </c>
      <c r="K21" s="50">
        <f t="shared" si="2"/>
        <v>74.49476312989344</v>
      </c>
      <c r="L21" s="49"/>
      <c r="M21" s="49"/>
      <c r="N21" s="49"/>
      <c r="O21" s="51"/>
      <c r="P21" s="51"/>
      <c r="Q21" s="50"/>
      <c r="R21" s="53"/>
      <c r="S21" s="53"/>
      <c r="T21" s="49"/>
      <c r="U21" s="76">
        <v>94900</v>
      </c>
      <c r="V21" s="76">
        <v>78129.44</v>
      </c>
      <c r="W21" s="50">
        <f t="shared" si="5"/>
        <v>82.328177028451</v>
      </c>
      <c r="X21" s="51">
        <v>418263</v>
      </c>
      <c r="Y21" s="51">
        <v>266672.56</v>
      </c>
      <c r="Z21" s="52">
        <f t="shared" si="6"/>
        <v>63.75714801452674</v>
      </c>
    </row>
    <row r="22" spans="1:26" ht="25.5">
      <c r="A22" s="18"/>
      <c r="B22" s="46" t="s">
        <v>29</v>
      </c>
      <c r="C22" s="47">
        <v>2013561</v>
      </c>
      <c r="D22" s="47">
        <v>2010049.87</v>
      </c>
      <c r="E22" s="48">
        <f t="shared" si="0"/>
        <v>99.825625843965</v>
      </c>
      <c r="F22" s="49">
        <v>1633966</v>
      </c>
      <c r="G22" s="49">
        <v>1018441.2</v>
      </c>
      <c r="H22" s="50">
        <f t="shared" si="1"/>
        <v>62.329399754952064</v>
      </c>
      <c r="I22" s="74">
        <v>888889</v>
      </c>
      <c r="J22" s="74">
        <v>651636.3</v>
      </c>
      <c r="K22" s="50">
        <f t="shared" si="2"/>
        <v>73.30907458636568</v>
      </c>
      <c r="L22" s="49"/>
      <c r="M22" s="49"/>
      <c r="N22" s="49"/>
      <c r="O22" s="51"/>
      <c r="P22" s="51"/>
      <c r="Q22" s="50"/>
      <c r="R22" s="53"/>
      <c r="S22" s="53"/>
      <c r="T22" s="49"/>
      <c r="U22" s="76">
        <v>318988</v>
      </c>
      <c r="V22" s="76">
        <v>179762.97</v>
      </c>
      <c r="W22" s="50">
        <f t="shared" si="5"/>
        <v>56.35414811842452</v>
      </c>
      <c r="X22" s="51">
        <v>275888</v>
      </c>
      <c r="Y22" s="51">
        <v>161857.09</v>
      </c>
      <c r="Z22" s="52">
        <f t="shared" si="6"/>
        <v>58.66768036304587</v>
      </c>
    </row>
    <row r="23" spans="1:26" ht="27.75" customHeight="1">
      <c r="A23" s="18"/>
      <c r="B23" s="46" t="s">
        <v>30</v>
      </c>
      <c r="C23" s="47">
        <v>2127848</v>
      </c>
      <c r="D23" s="47">
        <v>2496508.32</v>
      </c>
      <c r="E23" s="48">
        <f t="shared" si="0"/>
        <v>117.32550069365857</v>
      </c>
      <c r="F23" s="49">
        <v>2836942</v>
      </c>
      <c r="G23" s="49">
        <v>1976591.21</v>
      </c>
      <c r="H23" s="50">
        <f t="shared" si="1"/>
        <v>69.67330350779113</v>
      </c>
      <c r="I23" s="74">
        <v>1296148</v>
      </c>
      <c r="J23" s="74">
        <v>896954.25</v>
      </c>
      <c r="K23" s="50">
        <f t="shared" si="2"/>
        <v>69.20153022648648</v>
      </c>
      <c r="L23" s="49"/>
      <c r="M23" s="49"/>
      <c r="N23" s="49"/>
      <c r="O23" s="51"/>
      <c r="P23" s="51"/>
      <c r="Q23" s="50"/>
      <c r="R23" s="53"/>
      <c r="S23" s="53"/>
      <c r="T23" s="49"/>
      <c r="U23" s="76">
        <v>1110445</v>
      </c>
      <c r="V23" s="76">
        <v>755868.94</v>
      </c>
      <c r="W23" s="50">
        <f t="shared" si="5"/>
        <v>68.06901197267761</v>
      </c>
      <c r="X23" s="51">
        <v>358824</v>
      </c>
      <c r="Y23" s="51">
        <v>269677.62</v>
      </c>
      <c r="Z23" s="52">
        <f t="shared" si="6"/>
        <v>75.15595946759413</v>
      </c>
    </row>
    <row r="24" spans="1:30" ht="25.5">
      <c r="A24" s="18"/>
      <c r="B24" s="46" t="s">
        <v>31</v>
      </c>
      <c r="C24" s="47">
        <v>1265104</v>
      </c>
      <c r="D24" s="47">
        <v>1211703.37</v>
      </c>
      <c r="E24" s="48">
        <f t="shared" si="0"/>
        <v>95.77895335087076</v>
      </c>
      <c r="F24" s="49">
        <v>1442608</v>
      </c>
      <c r="G24" s="49">
        <v>1099184.24</v>
      </c>
      <c r="H24" s="50">
        <f t="shared" si="1"/>
        <v>76.19424264942381</v>
      </c>
      <c r="I24" s="74">
        <v>829427</v>
      </c>
      <c r="J24" s="74">
        <v>637648.17</v>
      </c>
      <c r="K24" s="50">
        <f t="shared" si="2"/>
        <v>76.87815443673766</v>
      </c>
      <c r="L24" s="49"/>
      <c r="M24" s="49"/>
      <c r="N24" s="49"/>
      <c r="O24" s="51"/>
      <c r="P24" s="51"/>
      <c r="Q24" s="50"/>
      <c r="R24" s="53"/>
      <c r="S24" s="53"/>
      <c r="T24" s="49"/>
      <c r="U24" s="76">
        <v>237310</v>
      </c>
      <c r="V24" s="76">
        <v>217017.95</v>
      </c>
      <c r="W24" s="50">
        <f t="shared" si="5"/>
        <v>91.44913825797481</v>
      </c>
      <c r="X24" s="51">
        <v>327411</v>
      </c>
      <c r="Y24" s="51">
        <v>220959.32</v>
      </c>
      <c r="Z24" s="52">
        <f t="shared" si="6"/>
        <v>67.48683459016344</v>
      </c>
      <c r="AD24" s="78"/>
    </row>
    <row r="25" spans="1:26" ht="0.75" customHeight="1" thickBot="1">
      <c r="A25" s="37"/>
      <c r="B25" s="54" t="s">
        <v>32</v>
      </c>
      <c r="C25" s="55"/>
      <c r="D25" s="55"/>
      <c r="E25" s="56" t="e">
        <f t="shared" si="0"/>
        <v>#DIV/0!</v>
      </c>
      <c r="F25" s="79"/>
      <c r="G25" s="79"/>
      <c r="H25" s="56" t="e">
        <f t="shared" si="1"/>
        <v>#DIV/0!</v>
      </c>
      <c r="I25" s="59"/>
      <c r="J25" s="59"/>
      <c r="K25" s="56" t="e">
        <f t="shared" si="2"/>
        <v>#DIV/0!</v>
      </c>
      <c r="L25" s="58"/>
      <c r="M25" s="58"/>
      <c r="N25" s="58"/>
      <c r="O25" s="59"/>
      <c r="P25" s="59"/>
      <c r="Q25" s="56" t="e">
        <f>P25/O25*100</f>
        <v>#DIV/0!</v>
      </c>
      <c r="R25" s="60"/>
      <c r="S25" s="60"/>
      <c r="T25" s="58"/>
      <c r="U25" s="59"/>
      <c r="V25" s="59"/>
      <c r="W25" s="56" t="e">
        <f t="shared" si="5"/>
        <v>#DIV/0!</v>
      </c>
      <c r="X25" s="59"/>
      <c r="Y25" s="59"/>
      <c r="Z25" s="61" t="e">
        <f t="shared" si="6"/>
        <v>#DIV/0!</v>
      </c>
    </row>
    <row r="26" spans="1:26" ht="37.5" customHeight="1" thickBot="1">
      <c r="A26" s="18"/>
      <c r="B26" s="80" t="s">
        <v>33</v>
      </c>
      <c r="C26" s="64">
        <f>SUM(C19:C25)</f>
        <v>11045480</v>
      </c>
      <c r="D26" s="81">
        <f>SUM(D19:D25)</f>
        <v>11212493.760000002</v>
      </c>
      <c r="E26" s="65">
        <f t="shared" si="0"/>
        <v>101.51205524793853</v>
      </c>
      <c r="F26" s="81">
        <f>SUM(F19:F25)</f>
        <v>11881699</v>
      </c>
      <c r="G26" s="81">
        <f>SUM(G19:G25)</f>
        <v>8888423.42</v>
      </c>
      <c r="H26" s="67">
        <f t="shared" si="1"/>
        <v>74.8076804504137</v>
      </c>
      <c r="I26" s="66">
        <f>SUM(I19:I25)</f>
        <v>5404954</v>
      </c>
      <c r="J26" s="66">
        <f>SUM(J19:J25)</f>
        <v>4139433.5999999996</v>
      </c>
      <c r="K26" s="67">
        <f t="shared" si="2"/>
        <v>76.58591728995287</v>
      </c>
      <c r="L26" s="66">
        <f>SUM(L19:L25)</f>
        <v>0</v>
      </c>
      <c r="M26" s="66">
        <f>SUM(M19:M25)</f>
        <v>0</v>
      </c>
      <c r="N26" s="66">
        <f>SUM(N19:N25)</f>
        <v>0</v>
      </c>
      <c r="O26" s="66">
        <f>SUM(O19:O25)</f>
        <v>2291333</v>
      </c>
      <c r="P26" s="66">
        <f>SUM(P19:P25)</f>
        <v>1967008.34</v>
      </c>
      <c r="Q26" s="67">
        <f>P26/O26*100</f>
        <v>85.8455903179503</v>
      </c>
      <c r="R26" s="66"/>
      <c r="S26" s="66"/>
      <c r="T26" s="66"/>
      <c r="U26" s="66">
        <f>SUM(U19:U25)</f>
        <v>1921988</v>
      </c>
      <c r="V26" s="66">
        <f>SUM(V19:V25)</f>
        <v>1336227.8299999998</v>
      </c>
      <c r="W26" s="67">
        <f t="shared" si="5"/>
        <v>69.52321398468668</v>
      </c>
      <c r="X26" s="66">
        <f>SUM(X19:X25)</f>
        <v>1938029</v>
      </c>
      <c r="Y26" s="66">
        <f>SUM(Y19:Y25)</f>
        <v>1329899.02</v>
      </c>
      <c r="Z26" s="68">
        <f t="shared" si="6"/>
        <v>68.62121361445055</v>
      </c>
    </row>
    <row r="27" spans="1:26" ht="22.5" customHeight="1" thickBot="1">
      <c r="A27" s="18"/>
      <c r="B27" s="82" t="s">
        <v>34</v>
      </c>
      <c r="C27" s="83">
        <f>C10+C18+C26</f>
        <v>103072113</v>
      </c>
      <c r="D27" s="84">
        <f>D10+D18+D26</f>
        <v>98190390.74</v>
      </c>
      <c r="E27" s="85">
        <f t="shared" si="0"/>
        <v>95.26377977717407</v>
      </c>
      <c r="F27" s="86">
        <f>F10+F18+F26</f>
        <v>96480181</v>
      </c>
      <c r="G27" s="87">
        <f>G10+G18+G26</f>
        <v>68920174.49</v>
      </c>
      <c r="H27" s="85">
        <f t="shared" si="1"/>
        <v>71.43454103801898</v>
      </c>
      <c r="I27" s="87">
        <f>I10+I18+I26</f>
        <v>23528520</v>
      </c>
      <c r="J27" s="87">
        <f>J10+J18+J26</f>
        <v>16696725.290000001</v>
      </c>
      <c r="K27" s="85">
        <f t="shared" si="2"/>
        <v>70.96377200945916</v>
      </c>
      <c r="L27" s="87">
        <f>L10+L18+L26</f>
        <v>694149</v>
      </c>
      <c r="M27" s="87">
        <f>M10+M18+M26</f>
        <v>529858.94</v>
      </c>
      <c r="N27" s="86">
        <f>N10+N18+N26</f>
        <v>76.33216211505022</v>
      </c>
      <c r="O27" s="87">
        <f>O10+O18+O26</f>
        <v>32102992</v>
      </c>
      <c r="P27" s="87">
        <f>P10+P18+P26</f>
        <v>25672717.470000003</v>
      </c>
      <c r="Q27" s="85">
        <f>P27/O27*100</f>
        <v>79.96985910222948</v>
      </c>
      <c r="R27" s="87"/>
      <c r="S27" s="87"/>
      <c r="T27" s="86"/>
      <c r="U27" s="87">
        <f>U10+U18+U26</f>
        <v>26251919</v>
      </c>
      <c r="V27" s="87">
        <f>V10+V18+V26</f>
        <v>17443093.869999997</v>
      </c>
      <c r="W27" s="85">
        <f t="shared" si="5"/>
        <v>66.4450239618673</v>
      </c>
      <c r="X27" s="87">
        <f>X10+X18+X26</f>
        <v>6829254</v>
      </c>
      <c r="Y27" s="87">
        <f>Y10+Y18+Y26</f>
        <v>4739574.52</v>
      </c>
      <c r="Z27" s="88">
        <f t="shared" si="6"/>
        <v>69.40105786078537</v>
      </c>
    </row>
    <row r="28" spans="1:26" ht="28.5" customHeight="1" thickBot="1">
      <c r="A28" s="62"/>
      <c r="B28" s="89" t="s">
        <v>35</v>
      </c>
      <c r="C28" s="89">
        <v>499723507.4</v>
      </c>
      <c r="D28" s="89">
        <v>453066425.9</v>
      </c>
      <c r="E28" s="90">
        <f t="shared" si="0"/>
        <v>90.66342070983391</v>
      </c>
      <c r="F28" s="91">
        <v>486947740.4</v>
      </c>
      <c r="G28" s="91">
        <v>404522854.07999974</v>
      </c>
      <c r="H28" s="90">
        <f t="shared" si="1"/>
        <v>83.07315560140131</v>
      </c>
      <c r="I28" s="92">
        <v>3359235</v>
      </c>
      <c r="J28" s="92">
        <v>2669699.6</v>
      </c>
      <c r="K28" s="90">
        <f t="shared" si="2"/>
        <v>79.47343963729837</v>
      </c>
      <c r="L28" s="93"/>
      <c r="M28" s="92"/>
      <c r="N28" s="93"/>
      <c r="O28" s="93">
        <v>139567330</v>
      </c>
      <c r="P28" s="92">
        <v>103092319.29000002</v>
      </c>
      <c r="Q28" s="90">
        <f>P28/O28*100</f>
        <v>73.86565272116334</v>
      </c>
      <c r="R28" s="93">
        <v>68123211</v>
      </c>
      <c r="S28" s="92">
        <v>56833359.89</v>
      </c>
      <c r="T28" s="93">
        <f>S28/R28*100</f>
        <v>83.42730628184863</v>
      </c>
      <c r="U28" s="93"/>
      <c r="V28" s="92"/>
      <c r="W28" s="90"/>
      <c r="X28" s="93">
        <v>8938560</v>
      </c>
      <c r="Y28" s="92">
        <v>7194499.0600000005</v>
      </c>
      <c r="Z28" s="94">
        <f t="shared" si="6"/>
        <v>80.48834555006623</v>
      </c>
    </row>
    <row r="29" spans="1:26" ht="24.75" customHeight="1" thickBot="1">
      <c r="A29" s="37"/>
      <c r="B29" s="95" t="s">
        <v>36</v>
      </c>
      <c r="C29" s="96">
        <f>C27+C28</f>
        <v>602795620.4</v>
      </c>
      <c r="D29" s="97">
        <f>D27+D28</f>
        <v>551256816.64</v>
      </c>
      <c r="E29" s="98">
        <f t="shared" si="0"/>
        <v>91.45003679260309</v>
      </c>
      <c r="F29" s="96">
        <f>F27+F28</f>
        <v>583427921.4</v>
      </c>
      <c r="G29" s="96">
        <f>G27+G28</f>
        <v>473443028.56999975</v>
      </c>
      <c r="H29" s="98">
        <f t="shared" si="1"/>
        <v>81.1485037318613</v>
      </c>
      <c r="I29" s="99">
        <f>I27+I28</f>
        <v>26887755</v>
      </c>
      <c r="J29" s="99">
        <f>J27+J28</f>
        <v>19366424.89</v>
      </c>
      <c r="K29" s="100">
        <f t="shared" si="2"/>
        <v>72.02693155304338</v>
      </c>
      <c r="L29" s="101">
        <f>L27+L28</f>
        <v>694149</v>
      </c>
      <c r="M29" s="101">
        <f>M27+M28</f>
        <v>529858.94</v>
      </c>
      <c r="N29" s="101">
        <f>N27+N28</f>
        <v>76.33216211505022</v>
      </c>
      <c r="O29" s="101">
        <f>O27+O28</f>
        <v>171670322</v>
      </c>
      <c r="P29" s="101">
        <f>P27+P28</f>
        <v>128765036.76000002</v>
      </c>
      <c r="Q29" s="100">
        <f>P29/O29*100</f>
        <v>75.00716213487385</v>
      </c>
      <c r="R29" s="101">
        <f>R27+R28</f>
        <v>68123211</v>
      </c>
      <c r="S29" s="101">
        <f>S27+S28</f>
        <v>56833359.89</v>
      </c>
      <c r="T29" s="101">
        <f>S29/R29*100</f>
        <v>83.42730628184863</v>
      </c>
      <c r="U29" s="101">
        <f>U27+U28</f>
        <v>26251919</v>
      </c>
      <c r="V29" s="101">
        <f>V27+V28</f>
        <v>17443093.869999997</v>
      </c>
      <c r="W29" s="100">
        <f>V29/U29*100</f>
        <v>66.4450239618673</v>
      </c>
      <c r="X29" s="101">
        <f>X27+X28</f>
        <v>15767814</v>
      </c>
      <c r="Y29" s="101">
        <f>Y27+Y28</f>
        <v>11934073.58</v>
      </c>
      <c r="Z29" s="102">
        <f t="shared" si="6"/>
        <v>75.68629094686176</v>
      </c>
    </row>
    <row r="30" spans="6:39" ht="26.25" customHeight="1">
      <c r="F30" s="103"/>
      <c r="G30" s="103"/>
      <c r="H30" s="103"/>
      <c r="I30" s="104"/>
      <c r="J30" s="105"/>
      <c r="K30" s="104"/>
      <c r="L30" s="104"/>
      <c r="M30" s="104"/>
      <c r="N30" s="104"/>
      <c r="O30" s="104"/>
      <c r="P30" s="105"/>
      <c r="Q30" s="104"/>
      <c r="R30" s="104"/>
      <c r="S30" s="105"/>
      <c r="T30" s="104"/>
      <c r="U30" s="104"/>
      <c r="V30" s="104"/>
      <c r="W30" s="104"/>
      <c r="X30" s="104"/>
      <c r="Y30" s="105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</row>
  </sheetData>
  <sheetProtection/>
  <mergeCells count="11"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  <mergeCell ref="L8:N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iasadmin</cp:lastModifiedBy>
  <dcterms:created xsi:type="dcterms:W3CDTF">2018-08-06T10:29:20Z</dcterms:created>
  <dcterms:modified xsi:type="dcterms:W3CDTF">2018-08-06T10:29:54Z</dcterms:modified>
  <cp:category/>
  <cp:version/>
  <cp:contentType/>
  <cp:contentStatus/>
</cp:coreProperties>
</file>