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98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<sst xmlns="http://schemas.openxmlformats.org/spreadsheetml/2006/main" count="55" uniqueCount="38">
  <si>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Інформація про надходження та використання коштів місцевих бюджетів Дергачівського району (станом на 07.08.2017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</si>
  <si>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</si>
  <si>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</si>
  <si>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</si>
  <si>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</si>
  <si>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</si>
  <si>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</si>
  <si>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</si>
  <si>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</si>
  <si>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</si>
  <si>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</si>
  <si>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</si>
  <si>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</si>
  <si>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</si>
  <si>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</si>
  <si>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</si>
  <si>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затерджено з урахуванням змін на 
січень-липнеь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</si>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</sst>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0.0"/>
    <numFmt numFmtId="166" formatCode="#0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 wrapText="1"/>
    </xf>
    <xf numFmtId="164" fontId="21" fillId="0" borderId="27" xfId="83" applyNumberFormat="1" applyFont="1" applyBorder="1" applyAlignment="1">
      <alignment vertical="center" wrapText="1"/>
      <protection/>
    </xf>
    <xf numFmtId="165" fontId="18" fillId="0" borderId="21" xfId="0" applyNumberFormat="1" applyFont="1" applyFill="1" applyBorder="1" applyAlignment="1">
      <alignment vertical="center"/>
    </xf>
    <xf numFmtId="165" fontId="18" fillId="0" borderId="27" xfId="0" applyNumberFormat="1" applyFont="1" applyFill="1" applyBorder="1" applyAlignment="1">
      <alignment horizontal="center" vertical="center"/>
    </xf>
    <xf numFmtId="164" fontId="21" fillId="0" borderId="17" xfId="81" applyNumberFormat="1" applyFont="1" applyBorder="1" applyAlignment="1">
      <alignment vertical="center" wrapText="1"/>
      <protection/>
    </xf>
    <xf numFmtId="165" fontId="18" fillId="0" borderId="17" xfId="0" applyNumberFormat="1" applyFont="1" applyFill="1" applyBorder="1" applyAlignment="1">
      <alignment horizontal="center" vertical="center"/>
    </xf>
    <xf numFmtId="14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20" fillId="0" borderId="24" xfId="79" applyNumberFormat="1" applyBorder="1" applyAlignment="1">
      <alignment vertical="center" wrapText="1"/>
      <protection/>
    </xf>
    <xf numFmtId="165" fontId="18" fillId="0" borderId="17" xfId="0" applyNumberFormat="1" applyFont="1" applyFill="1" applyBorder="1" applyAlignment="1">
      <alignment horizontal="right" vertical="center"/>
    </xf>
    <xf numFmtId="164" fontId="18" fillId="0" borderId="17" xfId="0" applyNumberFormat="1" applyFont="1" applyFill="1" applyBorder="1" applyAlignment="1">
      <alignment horizontal="center" vertical="center" wrapText="1"/>
    </xf>
    <xf numFmtId="1" fontId="21" fillId="0" borderId="17" xfId="80" applyNumberFormat="1" applyFont="1" applyFill="1" applyBorder="1" applyAlignment="1">
      <alignment vertical="center" wrapText="1"/>
      <protection/>
    </xf>
    <xf numFmtId="165" fontId="18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64" fontId="20" fillId="0" borderId="36" xfId="83" applyNumberFormat="1" applyFont="1" applyBorder="1" applyAlignment="1">
      <alignment vertical="center" wrapText="1"/>
      <protection/>
    </xf>
    <xf numFmtId="165" fontId="18" fillId="0" borderId="37" xfId="0" applyNumberFormat="1" applyFont="1" applyFill="1" applyBorder="1" applyAlignment="1">
      <alignment vertical="center"/>
    </xf>
    <xf numFmtId="165" fontId="18" fillId="0" borderId="36" xfId="0" applyNumberFormat="1" applyFont="1" applyFill="1" applyBorder="1" applyAlignment="1">
      <alignment vertical="center"/>
    </xf>
    <xf numFmtId="164" fontId="20" fillId="0" borderId="36" xfId="81" applyNumberFormat="1" applyFont="1" applyBorder="1" applyAlignment="1">
      <alignment vertical="center" wrapText="1"/>
      <protection/>
    </xf>
    <xf numFmtId="1" fontId="20" fillId="0" borderId="36" xfId="80" applyNumberFormat="1" applyFont="1" applyFill="1" applyBorder="1" applyAlignment="1">
      <alignment vertical="center" wrapText="1"/>
      <protection/>
    </xf>
    <xf numFmtId="164" fontId="0" fillId="0" borderId="36" xfId="0" applyNumberFormat="1" applyFont="1" applyFill="1" applyBorder="1" applyAlignment="1">
      <alignment vertical="center"/>
    </xf>
    <xf numFmtId="165" fontId="18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65" fontId="18" fillId="0" borderId="40" xfId="0" applyNumberFormat="1" applyFont="1" applyFill="1" applyBorder="1" applyAlignment="1">
      <alignment vertical="center"/>
    </xf>
    <xf numFmtId="165" fontId="18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20" fillId="0" borderId="24" xfId="80" applyNumberFormat="1" applyFont="1" applyFill="1" applyBorder="1" applyAlignment="1">
      <alignment vertical="center" wrapText="1"/>
      <protection/>
    </xf>
    <xf numFmtId="164" fontId="0" fillId="0" borderId="24" xfId="0" applyNumberFormat="1" applyFont="1" applyFill="1" applyBorder="1" applyAlignment="1">
      <alignment vertical="center" wrapText="1"/>
    </xf>
    <xf numFmtId="165" fontId="18" fillId="0" borderId="41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1" fontId="20" fillId="0" borderId="24" xfId="82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/>
    </xf>
    <xf numFmtId="165" fontId="18" fillId="0" borderId="44" xfId="0" applyNumberFormat="1" applyFont="1" applyFill="1" applyBorder="1" applyAlignment="1">
      <alignment vertical="center"/>
    </xf>
    <xf numFmtId="164" fontId="20" fillId="0" borderId="45" xfId="81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1" fontId="20" fillId="0" borderId="44" xfId="80" applyNumberFormat="1" applyFont="1" applyFill="1" applyBorder="1" applyAlignment="1">
      <alignment vertical="center" wrapText="1"/>
      <protection/>
    </xf>
    <xf numFmtId="164" fontId="0" fillId="0" borderId="44" xfId="0" applyNumberFormat="1" applyFont="1" applyFill="1" applyBorder="1" applyAlignment="1">
      <alignment vertical="center" wrapText="1"/>
    </xf>
    <xf numFmtId="165" fontId="18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18" fillId="0" borderId="48" xfId="0" applyNumberFormat="1" applyFont="1" applyFill="1" applyBorder="1" applyAlignment="1">
      <alignment vertical="center"/>
    </xf>
    <xf numFmtId="1" fontId="18" fillId="0" borderId="16" xfId="0" applyNumberFormat="1" applyFont="1" applyFill="1" applyBorder="1" applyAlignment="1">
      <alignment vertical="center"/>
    </xf>
    <xf numFmtId="165" fontId="18" fillId="0" borderId="34" xfId="0" applyNumberFormat="1" applyFont="1" applyFill="1" applyBorder="1" applyAlignment="1">
      <alignment vertical="center"/>
    </xf>
    <xf numFmtId="1" fontId="18" fillId="0" borderId="17" xfId="0" applyNumberFormat="1" applyFont="1" applyFill="1" applyBorder="1" applyAlignment="1">
      <alignment vertical="center"/>
    </xf>
    <xf numFmtId="165" fontId="18" fillId="0" borderId="17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20" fillId="0" borderId="24" xfId="78" applyNumberFormat="1" applyFont="1" applyBorder="1" applyAlignment="1">
      <alignment vertical="center" wrapText="1"/>
      <protection/>
    </xf>
    <xf numFmtId="165" fontId="18" fillId="0" borderId="49" xfId="0" applyNumberFormat="1" applyFont="1" applyFill="1" applyBorder="1" applyAlignment="1">
      <alignment vertical="center"/>
    </xf>
    <xf numFmtId="166" fontId="20" fillId="0" borderId="24" xfId="79" applyNumberFormat="1" applyBorder="1" applyAlignment="1">
      <alignment vertical="center" wrapText="1"/>
      <protection/>
    </xf>
    <xf numFmtId="164" fontId="20" fillId="0" borderId="24" xfId="81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65" fontId="18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 wrapText="1"/>
    </xf>
    <xf numFmtId="165" fontId="18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65" fontId="18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5" fontId="18" fillId="0" borderId="52" xfId="0" applyNumberFormat="1" applyFont="1" applyFill="1" applyBorder="1" applyAlignment="1">
      <alignment vertical="center"/>
    </xf>
    <xf numFmtId="165" fontId="18" fillId="0" borderId="52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vertical="center"/>
    </xf>
    <xf numFmtId="165" fontId="18" fillId="0" borderId="53" xfId="0" applyNumberFormat="1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1" fontId="0" fillId="0" borderId="24" xfId="0" applyNumberFormat="1" applyFont="1" applyBorder="1" applyAlignment="1">
      <alignment/>
    </xf>
    <xf numFmtId="165" fontId="18" fillId="0" borderId="20" xfId="0" applyNumberFormat="1" applyFont="1" applyFill="1" applyBorder="1" applyAlignment="1">
      <alignment vertical="center"/>
    </xf>
    <xf numFmtId="164" fontId="21" fillId="0" borderId="44" xfId="83" applyNumberFormat="1" applyFont="1" applyBorder="1" applyAlignment="1">
      <alignment vertical="center" wrapText="1"/>
      <protection/>
    </xf>
    <xf numFmtId="1" fontId="18" fillId="0" borderId="20" xfId="0" applyNumberFormat="1" applyFont="1" applyFill="1" applyBorder="1" applyAlignment="1">
      <alignment vertical="center"/>
    </xf>
    <xf numFmtId="164" fontId="21" fillId="0" borderId="44" xfId="81" applyNumberFormat="1" applyFont="1" applyBorder="1" applyAlignment="1">
      <alignment vertical="center" wrapText="1"/>
      <protection/>
    </xf>
    <xf numFmtId="164" fontId="18" fillId="0" borderId="52" xfId="0" applyNumberFormat="1" applyFont="1" applyFill="1" applyBorder="1" applyAlignment="1">
      <alignment vertical="center"/>
    </xf>
    <xf numFmtId="1" fontId="21" fillId="0" borderId="52" xfId="80" applyNumberFormat="1" applyFont="1" applyFill="1" applyBorder="1" applyAlignment="1">
      <alignment vertical="center" wrapText="1"/>
      <protection/>
    </xf>
    <xf numFmtId="0" fontId="18" fillId="0" borderId="34" xfId="0" applyFont="1" applyFill="1" applyBorder="1" applyAlignment="1">
      <alignment vertical="center"/>
    </xf>
    <xf numFmtId="1" fontId="18" fillId="0" borderId="48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79 2" xfId="66"/>
    <cellStyle name="Обычный 79 3" xfId="67"/>
    <cellStyle name="Обычный 80 2" xfId="68"/>
    <cellStyle name="Обычный 80 3" xfId="69"/>
    <cellStyle name="Обычный 81 2" xfId="70"/>
    <cellStyle name="Обычный 81 3" xfId="71"/>
    <cellStyle name="Обычный 82 2" xfId="72"/>
    <cellStyle name="Обычный 82 3" xfId="73"/>
    <cellStyle name="Обычный 83 2" xfId="74"/>
    <cellStyle name="Обычный 83 3" xfId="75"/>
    <cellStyle name="Обычный 84 2" xfId="76"/>
    <cellStyle name="Обычный 84 3" xfId="77"/>
    <cellStyle name="Обычный_ВИДАТКИ 18 04" xfId="78"/>
    <cellStyle name="Обычный_ВИДАТКИ 22 05  2017" xfId="79"/>
    <cellStyle name="Обычный_жовтень касові" xfId="80"/>
    <cellStyle name="Обычный_Книга1" xfId="81"/>
    <cellStyle name="Обычный_КФК" xfId="82"/>
    <cellStyle name="Обычный_щопонеділка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zoomScalePageLayoutView="0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0" sqref="G40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42954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0" t="s">
        <v>16</v>
      </c>
      <c r="M9" s="31" t="s">
        <v>17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18</v>
      </c>
      <c r="C10" s="40">
        <v>31036747</v>
      </c>
      <c r="D10" s="40">
        <v>29710253.34</v>
      </c>
      <c r="E10" s="41">
        <f>D10/C10*100</f>
        <v>95.72605447342791</v>
      </c>
      <c r="F10" s="40">
        <v>30081347</v>
      </c>
      <c r="G10" s="40">
        <v>20659903.99</v>
      </c>
      <c r="H10" s="42">
        <f aca="true" t="shared" si="0" ref="H10:H29">G10/F10*100</f>
        <v>68.68011592034094</v>
      </c>
      <c r="I10" s="43">
        <v>4969732</v>
      </c>
      <c r="J10" s="43">
        <v>2731659.85</v>
      </c>
      <c r="K10" s="44">
        <f aca="true" t="shared" si="1" ref="K10:K29">J10/I10*100</f>
        <v>54.96593880716304</v>
      </c>
      <c r="L10" s="45"/>
      <c r="M10" s="46"/>
      <c r="N10" s="46"/>
      <c r="O10" s="47">
        <v>11027094</v>
      </c>
      <c r="P10" s="47">
        <v>8295952.83</v>
      </c>
      <c r="Q10" s="48">
        <f aca="true" t="shared" si="2" ref="Q10:Q15">P10/O10*100</f>
        <v>75.23244863968695</v>
      </c>
      <c r="R10" s="49"/>
      <c r="S10" s="49"/>
      <c r="T10" s="44"/>
      <c r="U10" s="50">
        <v>12934821</v>
      </c>
      <c r="V10" s="50">
        <v>8919427.540000001</v>
      </c>
      <c r="W10" s="44">
        <f aca="true" t="shared" si="3" ref="W10:W18">V10/U10*100</f>
        <v>68.95671412847538</v>
      </c>
      <c r="X10" s="50"/>
      <c r="Y10" s="50"/>
      <c r="Z10" s="51"/>
    </row>
    <row r="11" spans="1:26" ht="39.75" customHeight="1">
      <c r="A11" s="18"/>
      <c r="B11" s="52" t="s">
        <v>19</v>
      </c>
      <c r="C11" s="53">
        <v>5115356</v>
      </c>
      <c r="D11" s="53">
        <v>5358035.91</v>
      </c>
      <c r="E11" s="54">
        <f aca="true" t="shared" si="4" ref="E11:E29">D11/C11*100</f>
        <v>104.74414508002963</v>
      </c>
      <c r="F11" s="53">
        <v>5258188</v>
      </c>
      <c r="G11" s="53">
        <v>3762297.01</v>
      </c>
      <c r="H11" s="55">
        <f t="shared" si="0"/>
        <v>71.5512075642788</v>
      </c>
      <c r="I11" s="56">
        <v>1079087</v>
      </c>
      <c r="J11" s="56">
        <v>912264.28</v>
      </c>
      <c r="K11" s="55">
        <f t="shared" si="1"/>
        <v>84.540382749491</v>
      </c>
      <c r="L11" s="57"/>
      <c r="M11" s="57"/>
      <c r="N11" s="55"/>
      <c r="O11" s="57">
        <v>1650329</v>
      </c>
      <c r="P11" s="57">
        <v>1287023.64</v>
      </c>
      <c r="Q11" s="55">
        <f t="shared" si="2"/>
        <v>77.98588281488115</v>
      </c>
      <c r="R11" s="58"/>
      <c r="S11" s="58"/>
      <c r="T11" s="55"/>
      <c r="U11" s="57">
        <v>1833940</v>
      </c>
      <c r="V11" s="57">
        <v>1035197.9</v>
      </c>
      <c r="W11" s="55">
        <f t="shared" si="3"/>
        <v>56.44666128662878</v>
      </c>
      <c r="X11" s="57">
        <v>550703</v>
      </c>
      <c r="Y11" s="57">
        <v>434110.13</v>
      </c>
      <c r="Z11" s="59">
        <f aca="true" t="shared" si="5" ref="Z11:Z18">Y11/X11*100</f>
        <v>78.82835757204883</v>
      </c>
    </row>
    <row r="12" spans="1:26" ht="25.5">
      <c r="A12" s="18"/>
      <c r="B12" s="60" t="s">
        <v>20</v>
      </c>
      <c r="C12" s="53">
        <v>5389320</v>
      </c>
      <c r="D12" s="53">
        <v>5792200.970000001</v>
      </c>
      <c r="E12" s="61">
        <f t="shared" si="4"/>
        <v>107.4755436678468</v>
      </c>
      <c r="F12" s="53">
        <v>6068735</v>
      </c>
      <c r="G12" s="53">
        <v>3152363.92</v>
      </c>
      <c r="H12" s="62">
        <f t="shared" si="0"/>
        <v>51.944333044695476</v>
      </c>
      <c r="I12" s="56">
        <v>1301395</v>
      </c>
      <c r="J12" s="56">
        <v>1041367.35</v>
      </c>
      <c r="K12" s="62">
        <f t="shared" si="1"/>
        <v>80.01931389009485</v>
      </c>
      <c r="L12" s="63"/>
      <c r="M12" s="63"/>
      <c r="N12" s="62"/>
      <c r="O12" s="64">
        <v>1362874</v>
      </c>
      <c r="P12" s="64">
        <v>1052655.44</v>
      </c>
      <c r="Q12" s="62">
        <f t="shared" si="2"/>
        <v>77.23791340945677</v>
      </c>
      <c r="R12" s="65"/>
      <c r="S12" s="65"/>
      <c r="T12" s="62"/>
      <c r="U12" s="64">
        <v>1926320</v>
      </c>
      <c r="V12" s="64">
        <v>571746.16</v>
      </c>
      <c r="W12" s="62">
        <f t="shared" si="3"/>
        <v>29.680746708750366</v>
      </c>
      <c r="X12" s="64">
        <v>480618</v>
      </c>
      <c r="Y12" s="64">
        <v>380243.77</v>
      </c>
      <c r="Z12" s="66">
        <f t="shared" si="5"/>
        <v>79.11559076022954</v>
      </c>
    </row>
    <row r="13" spans="1:26" ht="25.5">
      <c r="A13" s="18"/>
      <c r="B13" s="60" t="s">
        <v>21</v>
      </c>
      <c r="C13" s="53">
        <v>10277876</v>
      </c>
      <c r="D13" s="53">
        <v>9886133.05</v>
      </c>
      <c r="E13" s="61">
        <f t="shared" si="4"/>
        <v>96.18848339871</v>
      </c>
      <c r="F13" s="53">
        <v>10014327</v>
      </c>
      <c r="G13" s="53">
        <v>8711623.620000001</v>
      </c>
      <c r="H13" s="62">
        <f t="shared" si="0"/>
        <v>86.99160332990925</v>
      </c>
      <c r="I13" s="56">
        <v>2063920</v>
      </c>
      <c r="J13" s="56">
        <v>1717443.49</v>
      </c>
      <c r="K13" s="62">
        <f t="shared" si="1"/>
        <v>83.21269671305089</v>
      </c>
      <c r="L13" s="63"/>
      <c r="M13" s="63"/>
      <c r="N13" s="62"/>
      <c r="O13" s="64">
        <v>2639885</v>
      </c>
      <c r="P13" s="64">
        <v>2066580</v>
      </c>
      <c r="Q13" s="62">
        <f t="shared" si="2"/>
        <v>78.28295550753158</v>
      </c>
      <c r="R13" s="65"/>
      <c r="S13" s="65"/>
      <c r="T13" s="62"/>
      <c r="U13" s="64">
        <v>4969241</v>
      </c>
      <c r="V13" s="64">
        <v>4602131.33</v>
      </c>
      <c r="W13" s="62">
        <f t="shared" si="3"/>
        <v>92.61235931201566</v>
      </c>
      <c r="X13" s="64"/>
      <c r="Y13" s="64"/>
      <c r="Z13" s="66"/>
    </row>
    <row r="14" spans="1:26" ht="25.5">
      <c r="A14" s="18"/>
      <c r="B14" s="60" t="s">
        <v>22</v>
      </c>
      <c r="C14" s="53">
        <v>6859863</v>
      </c>
      <c r="D14" s="53">
        <v>8334062.82</v>
      </c>
      <c r="E14" s="61">
        <f t="shared" si="4"/>
        <v>121.490222472373</v>
      </c>
      <c r="F14" s="53">
        <v>8027593</v>
      </c>
      <c r="G14" s="53">
        <v>5188958.83</v>
      </c>
      <c r="H14" s="62">
        <f t="shared" si="0"/>
        <v>64.63903725562568</v>
      </c>
      <c r="I14" s="56">
        <v>1432973</v>
      </c>
      <c r="J14" s="56">
        <v>1133386.71</v>
      </c>
      <c r="K14" s="62">
        <f t="shared" si="1"/>
        <v>79.09337510197331</v>
      </c>
      <c r="L14" s="67">
        <v>531445</v>
      </c>
      <c r="M14" s="67">
        <v>420046.37</v>
      </c>
      <c r="N14" s="62">
        <f>M14/L14*100</f>
        <v>79.03854020641835</v>
      </c>
      <c r="O14" s="64">
        <v>2928278</v>
      </c>
      <c r="P14" s="64">
        <v>2263411.55</v>
      </c>
      <c r="Q14" s="62">
        <f t="shared" si="2"/>
        <v>77.29496823730533</v>
      </c>
      <c r="R14" s="65"/>
      <c r="S14" s="65"/>
      <c r="T14" s="62"/>
      <c r="U14" s="64">
        <v>2284748</v>
      </c>
      <c r="V14" s="64">
        <v>822640.35</v>
      </c>
      <c r="W14" s="62">
        <f t="shared" si="3"/>
        <v>36.00573673770586</v>
      </c>
      <c r="X14" s="64">
        <v>738725</v>
      </c>
      <c r="Y14" s="64">
        <v>501755.31</v>
      </c>
      <c r="Z14" s="66">
        <f t="shared" si="5"/>
        <v>67.92179904565299</v>
      </c>
    </row>
    <row r="15" spans="1:26" ht="25.5">
      <c r="A15" s="18"/>
      <c r="B15" s="60" t="s">
        <v>23</v>
      </c>
      <c r="C15" s="53">
        <v>1896649</v>
      </c>
      <c r="D15" s="53">
        <v>1372078.01</v>
      </c>
      <c r="E15" s="61">
        <f t="shared" si="4"/>
        <v>72.34222093808607</v>
      </c>
      <c r="F15" s="53">
        <v>1967764</v>
      </c>
      <c r="G15" s="53">
        <v>1096988.77</v>
      </c>
      <c r="H15" s="62">
        <f t="shared" si="0"/>
        <v>55.74798451440315</v>
      </c>
      <c r="I15" s="56">
        <v>388521</v>
      </c>
      <c r="J15" s="56">
        <v>348852.8</v>
      </c>
      <c r="K15" s="62">
        <f t="shared" si="1"/>
        <v>89.78994700415164</v>
      </c>
      <c r="L15" s="68"/>
      <c r="M15" s="69"/>
      <c r="N15" s="70"/>
      <c r="O15" s="64">
        <v>1031782</v>
      </c>
      <c r="P15" s="64">
        <v>515780.91</v>
      </c>
      <c r="Q15" s="62">
        <f t="shared" si="2"/>
        <v>49.9893301104303</v>
      </c>
      <c r="R15" s="65"/>
      <c r="S15" s="65"/>
      <c r="T15" s="62"/>
      <c r="U15" s="64">
        <v>55216</v>
      </c>
      <c r="V15" s="64">
        <v>38028.99</v>
      </c>
      <c r="W15" s="62">
        <f t="shared" si="3"/>
        <v>68.87313459866705</v>
      </c>
      <c r="X15" s="64">
        <v>278245</v>
      </c>
      <c r="Y15" s="64">
        <v>194326.07</v>
      </c>
      <c r="Z15" s="66">
        <f t="shared" si="5"/>
        <v>69.83991446387176</v>
      </c>
    </row>
    <row r="16" spans="1:26" ht="25.5">
      <c r="A16" s="18"/>
      <c r="B16" s="60" t="s">
        <v>24</v>
      </c>
      <c r="C16" s="53">
        <v>1960263</v>
      </c>
      <c r="D16" s="53">
        <v>1808396.46</v>
      </c>
      <c r="E16" s="61">
        <f t="shared" si="4"/>
        <v>92.25274669776454</v>
      </c>
      <c r="F16" s="53">
        <v>2323163</v>
      </c>
      <c r="G16" s="53">
        <v>1439334.08</v>
      </c>
      <c r="H16" s="62">
        <f t="shared" si="0"/>
        <v>61.95579388962377</v>
      </c>
      <c r="I16" s="56">
        <v>937492</v>
      </c>
      <c r="J16" s="56">
        <v>541559.53</v>
      </c>
      <c r="K16" s="62">
        <f t="shared" si="1"/>
        <v>57.766842810391985</v>
      </c>
      <c r="L16" s="68"/>
      <c r="M16" s="69"/>
      <c r="N16" s="71"/>
      <c r="O16" s="72"/>
      <c r="P16" s="72"/>
      <c r="Q16" s="62"/>
      <c r="R16" s="65"/>
      <c r="S16" s="65"/>
      <c r="T16" s="62"/>
      <c r="U16" s="64">
        <v>869804</v>
      </c>
      <c r="V16" s="64">
        <v>655199.5</v>
      </c>
      <c r="W16" s="62">
        <f t="shared" si="3"/>
        <v>75.32725763505341</v>
      </c>
      <c r="X16" s="64">
        <v>234120</v>
      </c>
      <c r="Y16" s="64">
        <v>184246.16</v>
      </c>
      <c r="Z16" s="66">
        <f t="shared" si="5"/>
        <v>78.69731761489834</v>
      </c>
    </row>
    <row r="17" spans="1:26" ht="26.25" thickBot="1">
      <c r="A17" s="73"/>
      <c r="B17" s="74" t="s">
        <v>25</v>
      </c>
      <c r="C17" s="53">
        <v>20645575</v>
      </c>
      <c r="D17" s="53">
        <v>18405623.880000003</v>
      </c>
      <c r="E17" s="75">
        <f t="shared" si="4"/>
        <v>89.15045417722686</v>
      </c>
      <c r="F17" s="53">
        <v>18175847</v>
      </c>
      <c r="G17" s="53">
        <v>11592128.809999999</v>
      </c>
      <c r="H17" s="76">
        <f t="shared" si="0"/>
        <v>63.777653993236186</v>
      </c>
      <c r="I17" s="77">
        <v>2921920</v>
      </c>
      <c r="J17" s="77">
        <v>1523946.4</v>
      </c>
      <c r="K17" s="76">
        <f t="shared" si="1"/>
        <v>52.155651078742736</v>
      </c>
      <c r="L17" s="78"/>
      <c r="M17" s="79"/>
      <c r="N17" s="80"/>
      <c r="O17" s="81">
        <v>5278917</v>
      </c>
      <c r="P17" s="81">
        <v>4034538.6</v>
      </c>
      <c r="Q17" s="76">
        <f>P17/O17*100</f>
        <v>76.42739220942477</v>
      </c>
      <c r="R17" s="82"/>
      <c r="S17" s="82"/>
      <c r="T17" s="76"/>
      <c r="U17" s="81">
        <v>7135944</v>
      </c>
      <c r="V17" s="81">
        <v>4177601.67</v>
      </c>
      <c r="W17" s="76">
        <f t="shared" si="3"/>
        <v>58.54308371814577</v>
      </c>
      <c r="X17" s="81">
        <v>1557610</v>
      </c>
      <c r="Y17" s="81">
        <v>1052310.79</v>
      </c>
      <c r="Z17" s="83">
        <f t="shared" si="5"/>
        <v>67.5593242210823</v>
      </c>
    </row>
    <row r="18" spans="1:26" ht="26.25" thickBot="1">
      <c r="A18" s="84"/>
      <c r="B18" s="85" t="s">
        <v>26</v>
      </c>
      <c r="C18" s="86">
        <f>SUM(C11:C17)</f>
        <v>52144902</v>
      </c>
      <c r="D18" s="87">
        <f>SUM(D11:D17)</f>
        <v>50956531.10000001</v>
      </c>
      <c r="E18" s="88">
        <f t="shared" si="4"/>
        <v>97.72102189395238</v>
      </c>
      <c r="F18" s="89">
        <f>SUM(F11:F17)</f>
        <v>51835617</v>
      </c>
      <c r="G18" s="89">
        <f>SUM(G11:G17)</f>
        <v>34943695.04000001</v>
      </c>
      <c r="H18" s="90">
        <f t="shared" si="0"/>
        <v>67.41251877063604</v>
      </c>
      <c r="I18" s="89">
        <f>SUM(I11:I17)</f>
        <v>10125308</v>
      </c>
      <c r="J18" s="89">
        <f>SUM(J11:J17)</f>
        <v>7218820.5600000005</v>
      </c>
      <c r="K18" s="90">
        <f t="shared" si="1"/>
        <v>71.29482441423018</v>
      </c>
      <c r="L18" s="91">
        <f>SUM(L11:L17)</f>
        <v>531445</v>
      </c>
      <c r="M18" s="89">
        <f>SUM(M11:M17)</f>
        <v>420046.37</v>
      </c>
      <c r="N18" s="90">
        <f>M18/L18*100</f>
        <v>79.03854020641835</v>
      </c>
      <c r="O18" s="89">
        <f>SUM(O11:O17)</f>
        <v>14892065</v>
      </c>
      <c r="P18" s="89">
        <f>SUM(P11:P17)</f>
        <v>11219990.14</v>
      </c>
      <c r="Q18" s="90">
        <f>P18/O18*100</f>
        <v>75.34207069335247</v>
      </c>
      <c r="R18" s="92">
        <f>SUM(R11:R17)</f>
        <v>0</v>
      </c>
      <c r="S18" s="92">
        <f>SUM(S11:S17)</f>
        <v>0</v>
      </c>
      <c r="T18" s="90"/>
      <c r="U18" s="89">
        <f>SUM(U11:U17)</f>
        <v>19075213</v>
      </c>
      <c r="V18" s="89">
        <f>SUM(V11:V17)</f>
        <v>11902545.9</v>
      </c>
      <c r="W18" s="90">
        <f t="shared" si="3"/>
        <v>62.39797112619397</v>
      </c>
      <c r="X18" s="89">
        <f>SUM(X11:X17)</f>
        <v>3840021</v>
      </c>
      <c r="Y18" s="89">
        <f>SUM(Y11:Y17)</f>
        <v>2746992.23</v>
      </c>
      <c r="Z18" s="51">
        <f t="shared" si="5"/>
        <v>71.53586477782284</v>
      </c>
    </row>
    <row r="19" spans="1:26" ht="25.5">
      <c r="A19" s="18"/>
      <c r="B19" s="52" t="s">
        <v>27</v>
      </c>
      <c r="C19" s="93">
        <v>787816</v>
      </c>
      <c r="D19" s="93">
        <v>511312.41</v>
      </c>
      <c r="E19" s="94">
        <f t="shared" si="4"/>
        <v>64.90251657747494</v>
      </c>
      <c r="F19" s="95">
        <v>767364</v>
      </c>
      <c r="G19" s="95">
        <v>450522.2</v>
      </c>
      <c r="H19" s="55">
        <f t="shared" si="0"/>
        <v>58.71036431211264</v>
      </c>
      <c r="I19" s="96">
        <v>479514</v>
      </c>
      <c r="J19" s="96">
        <v>450522.2</v>
      </c>
      <c r="K19" s="55">
        <f t="shared" si="1"/>
        <v>93.95392001067748</v>
      </c>
      <c r="L19" s="97"/>
      <c r="M19" s="98"/>
      <c r="N19" s="99"/>
      <c r="O19" s="100"/>
      <c r="P19" s="100"/>
      <c r="Q19" s="55"/>
      <c r="R19" s="101"/>
      <c r="S19" s="101"/>
      <c r="T19" s="55"/>
      <c r="U19" s="57">
        <v>100</v>
      </c>
      <c r="V19" s="57">
        <v>0</v>
      </c>
      <c r="W19" s="55"/>
      <c r="X19" s="102"/>
      <c r="Y19" s="102"/>
      <c r="Z19" s="59"/>
    </row>
    <row r="20" spans="1:26" ht="25.5">
      <c r="A20" s="18"/>
      <c r="B20" s="60" t="s">
        <v>28</v>
      </c>
      <c r="C20" s="93">
        <v>3358090</v>
      </c>
      <c r="D20" s="93">
        <v>3395467.53</v>
      </c>
      <c r="E20" s="103">
        <f t="shared" si="4"/>
        <v>101.11305920925287</v>
      </c>
      <c r="F20" s="95">
        <v>3676190</v>
      </c>
      <c r="G20" s="95">
        <v>2810114</v>
      </c>
      <c r="H20" s="62">
        <f t="shared" si="0"/>
        <v>76.44093477214182</v>
      </c>
      <c r="I20" s="96">
        <v>726107</v>
      </c>
      <c r="J20" s="96">
        <v>585930.7</v>
      </c>
      <c r="K20" s="62">
        <f t="shared" si="1"/>
        <v>80.6948149515154</v>
      </c>
      <c r="L20" s="104"/>
      <c r="M20" s="69"/>
      <c r="N20" s="71"/>
      <c r="O20" s="64">
        <v>1644398</v>
      </c>
      <c r="P20" s="64">
        <v>1409752.13</v>
      </c>
      <c r="Q20" s="62">
        <f>P20/O20*100</f>
        <v>85.73059137751322</v>
      </c>
      <c r="R20" s="65"/>
      <c r="S20" s="65"/>
      <c r="T20" s="62"/>
      <c r="U20" s="64">
        <v>584499</v>
      </c>
      <c r="V20" s="64">
        <v>405637.98</v>
      </c>
      <c r="W20" s="62">
        <f aca="true" t="shared" si="6" ref="W20:W27">V20/U20*100</f>
        <v>69.39925987897327</v>
      </c>
      <c r="X20" s="64">
        <v>488982</v>
      </c>
      <c r="Y20" s="64">
        <v>384605.41</v>
      </c>
      <c r="Z20" s="66">
        <f aca="true" t="shared" si="7" ref="Z20:Z29">Y20/X20*100</f>
        <v>78.65430833854823</v>
      </c>
    </row>
    <row r="21" spans="1:26" ht="25.5">
      <c r="A21" s="18"/>
      <c r="B21" s="60" t="s">
        <v>29</v>
      </c>
      <c r="C21" s="93">
        <v>651963</v>
      </c>
      <c r="D21" s="93">
        <v>661123.99</v>
      </c>
      <c r="E21" s="103">
        <f t="shared" si="4"/>
        <v>101.40513955546557</v>
      </c>
      <c r="F21" s="95">
        <v>702231</v>
      </c>
      <c r="G21" s="95">
        <v>522564.61</v>
      </c>
      <c r="H21" s="62">
        <f t="shared" si="0"/>
        <v>74.41491617430731</v>
      </c>
      <c r="I21" s="96">
        <v>284588</v>
      </c>
      <c r="J21" s="96">
        <v>221784.61</v>
      </c>
      <c r="K21" s="62">
        <f t="shared" si="1"/>
        <v>77.93182073734661</v>
      </c>
      <c r="L21" s="104"/>
      <c r="M21" s="69"/>
      <c r="N21" s="71"/>
      <c r="O21" s="72"/>
      <c r="P21" s="72"/>
      <c r="Q21" s="62"/>
      <c r="R21" s="65"/>
      <c r="S21" s="65"/>
      <c r="T21" s="62"/>
      <c r="U21" s="64">
        <v>10580</v>
      </c>
      <c r="V21" s="64">
        <v>8740.92</v>
      </c>
      <c r="W21" s="62">
        <f t="shared" si="6"/>
        <v>82.61739130434783</v>
      </c>
      <c r="X21" s="64">
        <v>407063</v>
      </c>
      <c r="Y21" s="64">
        <v>292039.08</v>
      </c>
      <c r="Z21" s="66">
        <f t="shared" si="7"/>
        <v>71.74296853312633</v>
      </c>
    </row>
    <row r="22" spans="1:26" ht="25.5">
      <c r="A22" s="18"/>
      <c r="B22" s="60" t="s">
        <v>30</v>
      </c>
      <c r="C22" s="93">
        <v>1592604</v>
      </c>
      <c r="D22" s="93">
        <v>1473584.59</v>
      </c>
      <c r="E22" s="103">
        <f t="shared" si="4"/>
        <v>92.5267417386871</v>
      </c>
      <c r="F22" s="95">
        <v>1627936</v>
      </c>
      <c r="G22" s="95">
        <v>726000.25</v>
      </c>
      <c r="H22" s="62">
        <f t="shared" si="0"/>
        <v>44.59636312484029</v>
      </c>
      <c r="I22" s="96">
        <v>648992</v>
      </c>
      <c r="J22" s="96">
        <v>435139.05</v>
      </c>
      <c r="K22" s="62">
        <f t="shared" si="1"/>
        <v>67.04844589763819</v>
      </c>
      <c r="L22" s="104"/>
      <c r="M22" s="69"/>
      <c r="N22" s="71"/>
      <c r="O22" s="64"/>
      <c r="P22" s="64"/>
      <c r="Q22" s="62"/>
      <c r="R22" s="65"/>
      <c r="S22" s="65"/>
      <c r="T22" s="62"/>
      <c r="U22" s="64">
        <v>547181</v>
      </c>
      <c r="V22" s="64">
        <v>113935.26</v>
      </c>
      <c r="W22" s="62">
        <f t="shared" si="6"/>
        <v>20.822225186912558</v>
      </c>
      <c r="X22" s="64">
        <v>352031</v>
      </c>
      <c r="Y22" s="64">
        <v>140662.98</v>
      </c>
      <c r="Z22" s="66">
        <f t="shared" si="7"/>
        <v>39.95755487442867</v>
      </c>
    </row>
    <row r="23" spans="1:26" ht="27.75" customHeight="1">
      <c r="A23" s="18"/>
      <c r="B23" s="60" t="s">
        <v>31</v>
      </c>
      <c r="C23" s="93">
        <v>1773109</v>
      </c>
      <c r="D23" s="93">
        <v>1688209.07</v>
      </c>
      <c r="E23" s="103">
        <f t="shared" si="4"/>
        <v>95.21180423764135</v>
      </c>
      <c r="F23" s="95">
        <v>2177309</v>
      </c>
      <c r="G23" s="95">
        <v>1676146.7</v>
      </c>
      <c r="H23" s="62">
        <f t="shared" si="0"/>
        <v>76.98249077186563</v>
      </c>
      <c r="I23" s="96">
        <v>1072263</v>
      </c>
      <c r="J23" s="96">
        <v>811411.95</v>
      </c>
      <c r="K23" s="62">
        <f t="shared" si="1"/>
        <v>75.67284798598851</v>
      </c>
      <c r="L23" s="104"/>
      <c r="M23" s="69"/>
      <c r="N23" s="71"/>
      <c r="O23" s="64"/>
      <c r="P23" s="64"/>
      <c r="Q23" s="62"/>
      <c r="R23" s="65"/>
      <c r="S23" s="65"/>
      <c r="T23" s="62"/>
      <c r="U23" s="64">
        <v>691960</v>
      </c>
      <c r="V23" s="64">
        <v>574454.13</v>
      </c>
      <c r="W23" s="62">
        <f t="shared" si="6"/>
        <v>83.01840135267935</v>
      </c>
      <c r="X23" s="64">
        <v>309861</v>
      </c>
      <c r="Y23" s="64">
        <v>225570.6</v>
      </c>
      <c r="Z23" s="66">
        <f t="shared" si="7"/>
        <v>72.79735107031863</v>
      </c>
    </row>
    <row r="24" spans="1:30" ht="25.5">
      <c r="A24" s="18"/>
      <c r="B24" s="60" t="s">
        <v>32</v>
      </c>
      <c r="C24" s="93">
        <v>1166813</v>
      </c>
      <c r="D24" s="93">
        <v>969373.73</v>
      </c>
      <c r="E24" s="103">
        <f t="shared" si="4"/>
        <v>83.07875640741061</v>
      </c>
      <c r="F24" s="95">
        <v>1433590</v>
      </c>
      <c r="G24" s="95">
        <v>944340.79</v>
      </c>
      <c r="H24" s="62">
        <f t="shared" si="0"/>
        <v>65.87244539931221</v>
      </c>
      <c r="I24" s="96">
        <v>641864</v>
      </c>
      <c r="J24" s="96">
        <v>478056.65</v>
      </c>
      <c r="K24" s="62">
        <f t="shared" si="1"/>
        <v>74.47943022197849</v>
      </c>
      <c r="L24" s="104"/>
      <c r="M24" s="69"/>
      <c r="N24" s="71"/>
      <c r="O24" s="72"/>
      <c r="P24" s="72"/>
      <c r="Q24" s="62"/>
      <c r="R24" s="65"/>
      <c r="S24" s="65"/>
      <c r="T24" s="62"/>
      <c r="U24" s="64">
        <v>229571</v>
      </c>
      <c r="V24" s="64">
        <v>216591.65</v>
      </c>
      <c r="W24" s="62">
        <f t="shared" si="6"/>
        <v>94.34625889158474</v>
      </c>
      <c r="X24" s="64">
        <v>328635</v>
      </c>
      <c r="Y24" s="64">
        <v>229879.78</v>
      </c>
      <c r="Z24" s="66">
        <f t="shared" si="7"/>
        <v>69.9498775236965</v>
      </c>
      <c r="AD24" s="105"/>
    </row>
    <row r="25" spans="1:26" ht="26.25" thickBot="1">
      <c r="A25" s="73"/>
      <c r="B25" s="74" t="s">
        <v>33</v>
      </c>
      <c r="C25" s="93">
        <v>10551042</v>
      </c>
      <c r="D25" s="93">
        <v>10273715.33</v>
      </c>
      <c r="E25" s="106">
        <f t="shared" si="4"/>
        <v>97.3715707889325</v>
      </c>
      <c r="F25" s="95">
        <v>14982127</v>
      </c>
      <c r="G25" s="95">
        <v>10212278.93</v>
      </c>
      <c r="H25" s="76">
        <f t="shared" si="0"/>
        <v>68.16307811300759</v>
      </c>
      <c r="I25" s="96">
        <v>2117100</v>
      </c>
      <c r="J25" s="96">
        <v>1521640.26</v>
      </c>
      <c r="K25" s="76">
        <f t="shared" si="1"/>
        <v>71.87380189882387</v>
      </c>
      <c r="L25" s="107"/>
      <c r="M25" s="79"/>
      <c r="N25" s="80"/>
      <c r="O25" s="81">
        <v>3197475</v>
      </c>
      <c r="P25" s="81">
        <v>2147163.37</v>
      </c>
      <c r="Q25" s="76">
        <f>P25/O25*100</f>
        <v>67.15184231307516</v>
      </c>
      <c r="R25" s="82"/>
      <c r="S25" s="82"/>
      <c r="T25" s="76"/>
      <c r="U25" s="81">
        <v>8971045</v>
      </c>
      <c r="V25" s="81">
        <v>6252254.6</v>
      </c>
      <c r="W25" s="76">
        <f t="shared" si="6"/>
        <v>69.69371572654022</v>
      </c>
      <c r="X25" s="81">
        <v>221681</v>
      </c>
      <c r="Y25" s="81">
        <v>132658.3</v>
      </c>
      <c r="Z25" s="83">
        <f t="shared" si="7"/>
        <v>59.84198014263738</v>
      </c>
    </row>
    <row r="26" spans="1:26" ht="37.5" customHeight="1" thickBot="1">
      <c r="A26" s="18"/>
      <c r="B26" s="85" t="s">
        <v>34</v>
      </c>
      <c r="C26" s="86">
        <f>SUM(C19:C25)</f>
        <v>19881437</v>
      </c>
      <c r="D26" s="86">
        <f>SUM(D19:D25)</f>
        <v>18972786.65</v>
      </c>
      <c r="E26" s="108">
        <f t="shared" si="4"/>
        <v>95.42965455666005</v>
      </c>
      <c r="F26" s="86">
        <f>SUM(F19:F25)</f>
        <v>25366747</v>
      </c>
      <c r="G26" s="89">
        <f>SUM(G19:G25)</f>
        <v>17341967.48</v>
      </c>
      <c r="H26" s="90">
        <f t="shared" si="0"/>
        <v>68.36496410044221</v>
      </c>
      <c r="I26" s="89">
        <f>SUM(I19:I25)</f>
        <v>5970428</v>
      </c>
      <c r="J26" s="89">
        <f>SUM(J19:J25)</f>
        <v>4504485.42</v>
      </c>
      <c r="K26" s="90">
        <f t="shared" si="1"/>
        <v>75.44660818286394</v>
      </c>
      <c r="L26" s="92">
        <f>SUM(L19:L25)</f>
        <v>0</v>
      </c>
      <c r="M26" s="92">
        <f>SUM(M19:M25)</f>
        <v>0</v>
      </c>
      <c r="N26" s="91">
        <f>SUM(N19:N25)</f>
        <v>0</v>
      </c>
      <c r="O26" s="89">
        <f>SUM(O19:O25)</f>
        <v>4841873</v>
      </c>
      <c r="P26" s="89">
        <f>SUM(P19:P25)</f>
        <v>3556915.5</v>
      </c>
      <c r="Q26" s="90">
        <f>P26/O26*100</f>
        <v>73.46156125945475</v>
      </c>
      <c r="R26" s="92"/>
      <c r="S26" s="92"/>
      <c r="T26" s="90"/>
      <c r="U26" s="89">
        <f>SUM(U19:U25)</f>
        <v>11034936</v>
      </c>
      <c r="V26" s="89">
        <f>SUM(V19:V25)</f>
        <v>7571614.539999999</v>
      </c>
      <c r="W26" s="90">
        <f t="shared" si="6"/>
        <v>68.61493841015479</v>
      </c>
      <c r="X26" s="89">
        <f>SUM(X19:X25)</f>
        <v>2108253</v>
      </c>
      <c r="Y26" s="89">
        <f>SUM(Y19:Y25)</f>
        <v>1405416.15</v>
      </c>
      <c r="Z26" s="51">
        <f t="shared" si="7"/>
        <v>66.6625945747498</v>
      </c>
    </row>
    <row r="27" spans="1:26" ht="22.5" customHeight="1" thickBot="1">
      <c r="A27" s="18"/>
      <c r="B27" s="109" t="s">
        <v>35</v>
      </c>
      <c r="C27" s="86">
        <f>C10+C18+C26</f>
        <v>103063086</v>
      </c>
      <c r="D27" s="86">
        <f>D10+D18+D26</f>
        <v>99639571.09</v>
      </c>
      <c r="E27" s="88">
        <f t="shared" si="4"/>
        <v>96.67823365001898</v>
      </c>
      <c r="F27" s="86">
        <f>F10+F18+F26</f>
        <v>107283711</v>
      </c>
      <c r="G27" s="89">
        <f>G10+G18+G26</f>
        <v>72945566.51</v>
      </c>
      <c r="H27" s="110">
        <f t="shared" si="0"/>
        <v>67.9931425097702</v>
      </c>
      <c r="I27" s="89">
        <f>I10+I18+I26</f>
        <v>21065468</v>
      </c>
      <c r="J27" s="89">
        <f>J10+J18+J26</f>
        <v>14454965.83</v>
      </c>
      <c r="K27" s="110">
        <f t="shared" si="1"/>
        <v>68.61924847812543</v>
      </c>
      <c r="L27" s="89">
        <f>L10+L18+L26</f>
        <v>531445</v>
      </c>
      <c r="M27" s="89">
        <f>M10+M18+M26</f>
        <v>420046.37</v>
      </c>
      <c r="N27" s="111">
        <f>N10+N18+N26</f>
        <v>79.03854020641835</v>
      </c>
      <c r="O27" s="89">
        <f>O10+O18+O26</f>
        <v>30761032</v>
      </c>
      <c r="P27" s="89">
        <f>P10+P18+P26</f>
        <v>23072858.47</v>
      </c>
      <c r="Q27" s="110">
        <f>P27/O27*100</f>
        <v>75.00677633312172</v>
      </c>
      <c r="R27" s="89"/>
      <c r="S27" s="89"/>
      <c r="T27" s="112"/>
      <c r="U27" s="89">
        <f>U10+U18+U26</f>
        <v>43044970</v>
      </c>
      <c r="V27" s="89">
        <f>V10+V18+V26</f>
        <v>28393587.98</v>
      </c>
      <c r="W27" s="110">
        <f t="shared" si="6"/>
        <v>65.9626153299677</v>
      </c>
      <c r="X27" s="89">
        <f>X10+X18+X26</f>
        <v>5948274</v>
      </c>
      <c r="Y27" s="89">
        <f>Y10+Y18+Y26</f>
        <v>4152408.38</v>
      </c>
      <c r="Z27" s="113">
        <f t="shared" si="7"/>
        <v>69.8086265024106</v>
      </c>
    </row>
    <row r="28" spans="1:26" ht="28.5" customHeight="1" thickBot="1">
      <c r="A28" s="114"/>
      <c r="B28" s="115" t="s">
        <v>36</v>
      </c>
      <c r="C28" s="116">
        <v>404719377</v>
      </c>
      <c r="D28" s="117">
        <v>364851918.82</v>
      </c>
      <c r="E28" s="118">
        <f t="shared" si="4"/>
        <v>90.14935769186064</v>
      </c>
      <c r="F28" s="119">
        <v>405140522</v>
      </c>
      <c r="G28" s="120">
        <v>320991485.86000025</v>
      </c>
      <c r="H28" s="110">
        <f t="shared" si="0"/>
        <v>79.22966685124631</v>
      </c>
      <c r="I28" s="121">
        <v>2158920</v>
      </c>
      <c r="J28" s="121">
        <v>1552822.49</v>
      </c>
      <c r="K28" s="110">
        <f t="shared" si="1"/>
        <v>71.92589303911214</v>
      </c>
      <c r="L28" s="122"/>
      <c r="M28" s="123"/>
      <c r="N28" s="111"/>
      <c r="O28" s="122">
        <v>118308559</v>
      </c>
      <c r="P28" s="123">
        <v>85697232.17</v>
      </c>
      <c r="Q28" s="110">
        <f>P28/O28*100</f>
        <v>72.43536130805211</v>
      </c>
      <c r="R28" s="122">
        <v>58893991</v>
      </c>
      <c r="S28" s="123">
        <v>47408076.29</v>
      </c>
      <c r="T28" s="110">
        <f>S28/R28*100</f>
        <v>80.49730623621687</v>
      </c>
      <c r="U28" s="122"/>
      <c r="V28" s="123"/>
      <c r="W28" s="110"/>
      <c r="X28" s="122">
        <v>10935001</v>
      </c>
      <c r="Y28" s="123">
        <v>8807572.099999998</v>
      </c>
      <c r="Z28" s="113">
        <f t="shared" si="7"/>
        <v>80.54477635621613</v>
      </c>
    </row>
    <row r="29" spans="1:26" ht="24.75" customHeight="1" thickBot="1">
      <c r="A29" s="73"/>
      <c r="B29" s="124" t="s">
        <v>37</v>
      </c>
      <c r="C29" s="125">
        <f>C27+C28</f>
        <v>507782463</v>
      </c>
      <c r="D29" s="126">
        <f>D27+D28</f>
        <v>464491489.90999997</v>
      </c>
      <c r="E29" s="88">
        <f t="shared" si="4"/>
        <v>91.47450409487654</v>
      </c>
      <c r="F29" s="125">
        <f>F27+F28</f>
        <v>512424233</v>
      </c>
      <c r="G29" s="126">
        <f>G27+G28</f>
        <v>393937052.37000024</v>
      </c>
      <c r="H29" s="90">
        <f t="shared" si="0"/>
        <v>76.87713168124121</v>
      </c>
      <c r="I29" s="125">
        <f>I27+I28</f>
        <v>23224388</v>
      </c>
      <c r="J29" s="125">
        <f>J27+J28</f>
        <v>16007788.32</v>
      </c>
      <c r="K29" s="90">
        <f t="shared" si="1"/>
        <v>68.92663143588543</v>
      </c>
      <c r="L29" s="126">
        <f>L27+L28</f>
        <v>531445</v>
      </c>
      <c r="M29" s="126">
        <f>M27+M28</f>
        <v>420046.37</v>
      </c>
      <c r="N29" s="44">
        <f>N27+N28</f>
        <v>79.03854020641835</v>
      </c>
      <c r="O29" s="126">
        <f>O27+O28</f>
        <v>149069591</v>
      </c>
      <c r="P29" s="126">
        <f>P27+P28</f>
        <v>108770090.64</v>
      </c>
      <c r="Q29" s="90">
        <f>P29/O29*100</f>
        <v>72.96598180107705</v>
      </c>
      <c r="R29" s="126">
        <f>R27+R28</f>
        <v>58893991</v>
      </c>
      <c r="S29" s="126">
        <f>S27+S28</f>
        <v>47408076.29</v>
      </c>
      <c r="T29" s="90">
        <f>S29/R29*100</f>
        <v>80.49730623621687</v>
      </c>
      <c r="U29" s="126">
        <f>U27+U28</f>
        <v>43044970</v>
      </c>
      <c r="V29" s="126">
        <f>V27+V28</f>
        <v>28393587.98</v>
      </c>
      <c r="W29" s="90">
        <f>V29/U29*100</f>
        <v>65.9626153299677</v>
      </c>
      <c r="X29" s="126">
        <f>X27+X28</f>
        <v>16883275</v>
      </c>
      <c r="Y29" s="126">
        <f>Y27+Y28</f>
        <v>12959980.479999997</v>
      </c>
      <c r="Z29" s="51">
        <f t="shared" si="7"/>
        <v>76.76224239669138</v>
      </c>
    </row>
    <row r="30" spans="9:25" ht="12.75">
      <c r="I30" s="127"/>
      <c r="J30" s="128"/>
      <c r="K30" s="127"/>
      <c r="L30" s="127"/>
      <c r="M30" s="127"/>
      <c r="N30" s="127"/>
      <c r="O30" s="127"/>
      <c r="P30" s="128"/>
      <c r="Q30" s="127"/>
      <c r="R30" s="127"/>
      <c r="S30" s="128"/>
      <c r="T30" s="127"/>
      <c r="U30" s="127"/>
      <c r="V30" s="127"/>
      <c r="W30" s="127"/>
      <c r="X30" s="127"/>
      <c r="Y30" s="128"/>
    </row>
    <row r="31" spans="6:8" ht="12.75">
      <c r="F31" s="1"/>
      <c r="G31" s="129"/>
      <c r="H31" s="1"/>
    </row>
    <row r="32" spans="6:8" ht="12.75">
      <c r="F32" s="1"/>
      <c r="G32" s="1"/>
      <c r="H32" s="1"/>
    </row>
    <row r="36" spans="6:7" ht="12.75">
      <c r="F36" s="128"/>
      <c r="G36" s="128"/>
    </row>
    <row r="37" ht="12.75">
      <c r="F37" s="128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2017-08-07T09:07:58Z</dcterms:created>
  <dcterms:modified xsi:type="dcterms:W3CDTF">2017-08-07T09:09:40Z</dcterms:modified>
  <cp:category/>
  <cp:version/>
  <cp:contentType/>
  <cp:contentStatus/>
</cp:coreProperties>
</file>