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<sst xmlns="http://schemas.openxmlformats.org/spreadsheetml/2006/main" count="53" uniqueCount="33">
  <si>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08.04.2019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</si>
  <si>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</si>
  <si>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</si>
  <si>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</si>
  <si>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</si>
  <si>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</si>
  <si>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</si>
  <si>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</si>
  <si>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</si>
  <si>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</si>
  <si>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</si>
  <si>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січень-квітень</t>
  </si>
  <si>
    <t>надійшло за січень-квітень</t>
  </si>
  <si>
    <t>%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</si>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</sst>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L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43563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18037091</v>
      </c>
      <c r="D10" s="37">
        <v>16883047.700000003</v>
      </c>
      <c r="E10" s="38">
        <f aca="true" t="shared" si="0" ref="E10:E27">D10/C10*100</f>
        <v>93.60183246843964</v>
      </c>
      <c r="F10" s="39">
        <v>19460369</v>
      </c>
      <c r="G10" s="39">
        <v>12700536.67</v>
      </c>
      <c r="H10" s="40">
        <f aca="true" t="shared" si="1" ref="H10:H27">G10/F10*100</f>
        <v>65.26359633776728</v>
      </c>
      <c r="I10" s="39">
        <v>3041542</v>
      </c>
      <c r="J10" s="39">
        <v>1967415.49</v>
      </c>
      <c r="K10" s="40">
        <f aca="true" t="shared" si="2" ref="K10:K27">J10/I10*100</f>
        <v>64.68480428677296</v>
      </c>
      <c r="L10" s="39"/>
      <c r="M10" s="39"/>
      <c r="N10" s="39"/>
      <c r="O10" s="41">
        <v>7866774</v>
      </c>
      <c r="P10" s="41">
        <v>5155210.53</v>
      </c>
      <c r="Q10" s="40">
        <f>P10/O10*100</f>
        <v>65.53144313030984</v>
      </c>
      <c r="R10" s="42"/>
      <c r="S10" s="42"/>
      <c r="T10" s="39"/>
      <c r="U10" s="41">
        <v>6603645</v>
      </c>
      <c r="V10" s="41">
        <v>5004682.98</v>
      </c>
      <c r="W10" s="40">
        <f aca="true" t="shared" si="3" ref="W10:W17">V10/U10*100</f>
        <v>75.78667508625918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3719473</v>
      </c>
      <c r="D11" s="45">
        <v>3251132.49</v>
      </c>
      <c r="E11" s="46">
        <f t="shared" si="0"/>
        <v>87.40841753657037</v>
      </c>
      <c r="F11" s="47">
        <v>3719473</v>
      </c>
      <c r="G11" s="47">
        <v>2049042.7</v>
      </c>
      <c r="H11" s="48">
        <f t="shared" si="1"/>
        <v>55.08959737038016</v>
      </c>
      <c r="I11" s="47">
        <v>935742</v>
      </c>
      <c r="J11" s="47">
        <v>664150.09</v>
      </c>
      <c r="K11" s="48">
        <f t="shared" si="2"/>
        <v>70.9757700306281</v>
      </c>
      <c r="L11" s="49"/>
      <c r="M11" s="47"/>
      <c r="N11" s="47"/>
      <c r="O11" s="49">
        <v>1227234</v>
      </c>
      <c r="P11" s="49">
        <v>774609.77</v>
      </c>
      <c r="Q11" s="48">
        <f>P11/O11*100</f>
        <v>63.11834336402023</v>
      </c>
      <c r="R11" s="47"/>
      <c r="S11" s="47"/>
      <c r="T11" s="47"/>
      <c r="U11" s="49">
        <v>952087</v>
      </c>
      <c r="V11" s="49">
        <v>249819.29</v>
      </c>
      <c r="W11" s="48">
        <f t="shared" si="3"/>
        <v>26.239124155670652</v>
      </c>
      <c r="X11" s="49">
        <v>505660</v>
      </c>
      <c r="Y11" s="49">
        <v>360013.55</v>
      </c>
      <c r="Z11" s="50">
        <f aca="true" t="shared" si="4" ref="Z11:Z17">Y11/X11*100</f>
        <v>71.1967626468378</v>
      </c>
    </row>
    <row r="12" spans="1:26" ht="25.5">
      <c r="A12" s="18"/>
      <c r="B12" s="44" t="s">
        <v>17</v>
      </c>
      <c r="C12" s="45">
        <v>3679736</v>
      </c>
      <c r="D12" s="45">
        <v>3280017.95</v>
      </c>
      <c r="E12" s="46">
        <f t="shared" si="0"/>
        <v>89.13731718797219</v>
      </c>
      <c r="F12" s="47">
        <v>3917483</v>
      </c>
      <c r="G12" s="47">
        <v>2058557.64</v>
      </c>
      <c r="H12" s="48">
        <f t="shared" si="1"/>
        <v>52.547966130293354</v>
      </c>
      <c r="I12" s="47">
        <v>1505159</v>
      </c>
      <c r="J12" s="47">
        <v>911451.11</v>
      </c>
      <c r="K12" s="48">
        <f t="shared" si="2"/>
        <v>60.55513802860695</v>
      </c>
      <c r="L12" s="51"/>
      <c r="M12" s="51"/>
      <c r="N12" s="47"/>
      <c r="O12" s="49">
        <v>1120597</v>
      </c>
      <c r="P12" s="49">
        <v>719455.75</v>
      </c>
      <c r="Q12" s="48">
        <f>P12/O12*100</f>
        <v>64.20289809806738</v>
      </c>
      <c r="R12" s="51"/>
      <c r="S12" s="51"/>
      <c r="T12" s="47"/>
      <c r="U12" s="49">
        <v>498954</v>
      </c>
      <c r="V12" s="49">
        <v>155131.08</v>
      </c>
      <c r="W12" s="48">
        <f t="shared" si="3"/>
        <v>31.091258913647344</v>
      </c>
      <c r="X12" s="49">
        <v>393931</v>
      </c>
      <c r="Y12" s="49">
        <v>227060.86</v>
      </c>
      <c r="Z12" s="50">
        <f t="shared" si="4"/>
        <v>57.63975417014654</v>
      </c>
    </row>
    <row r="13" spans="1:26" ht="25.5">
      <c r="A13" s="18"/>
      <c r="B13" s="44" t="s">
        <v>18</v>
      </c>
      <c r="C13" s="45">
        <v>5219474</v>
      </c>
      <c r="D13" s="45">
        <v>4816914.53</v>
      </c>
      <c r="E13" s="46">
        <f t="shared" si="0"/>
        <v>92.28735558410676</v>
      </c>
      <c r="F13" s="47">
        <v>6954518</v>
      </c>
      <c r="G13" s="47">
        <v>4088742.06</v>
      </c>
      <c r="H13" s="48">
        <f t="shared" si="1"/>
        <v>58.79260158647946</v>
      </c>
      <c r="I13" s="47">
        <v>1948719</v>
      </c>
      <c r="J13" s="47">
        <v>1318957.49</v>
      </c>
      <c r="K13" s="48">
        <f t="shared" si="2"/>
        <v>67.68330836821522</v>
      </c>
      <c r="L13" s="49">
        <v>464056</v>
      </c>
      <c r="M13" s="47">
        <v>257770.46</v>
      </c>
      <c r="N13" s="48">
        <f>M13/L13*100</f>
        <v>55.54727446687468</v>
      </c>
      <c r="O13" s="49">
        <v>2549400</v>
      </c>
      <c r="P13" s="49">
        <v>1539701.97</v>
      </c>
      <c r="Q13" s="48">
        <f>P13/O13*100</f>
        <v>60.39467992468816</v>
      </c>
      <c r="R13" s="51"/>
      <c r="S13" s="51"/>
      <c r="T13" s="47"/>
      <c r="U13" s="49">
        <v>1031586</v>
      </c>
      <c r="V13" s="49">
        <v>635986.83</v>
      </c>
      <c r="W13" s="48">
        <f t="shared" si="3"/>
        <v>61.65136304680365</v>
      </c>
      <c r="X13" s="49">
        <v>539065</v>
      </c>
      <c r="Y13" s="49">
        <v>294909.31</v>
      </c>
      <c r="Z13" s="50">
        <f t="shared" si="4"/>
        <v>54.70756031276377</v>
      </c>
    </row>
    <row r="14" spans="1:26" ht="25.5">
      <c r="A14" s="18"/>
      <c r="B14" s="44" t="s">
        <v>19</v>
      </c>
      <c r="C14" s="45">
        <v>1405812</v>
      </c>
      <c r="D14" s="45">
        <v>1366320.58</v>
      </c>
      <c r="E14" s="46">
        <f t="shared" si="0"/>
        <v>97.19084628670122</v>
      </c>
      <c r="F14" s="47">
        <v>1492830</v>
      </c>
      <c r="G14" s="47">
        <v>1017455.11</v>
      </c>
      <c r="H14" s="48">
        <f t="shared" si="1"/>
        <v>68.15612695350441</v>
      </c>
      <c r="I14" s="47">
        <v>441726</v>
      </c>
      <c r="J14" s="47">
        <v>338999.44</v>
      </c>
      <c r="K14" s="48">
        <f t="shared" si="2"/>
        <v>76.74428039101161</v>
      </c>
      <c r="L14" s="47"/>
      <c r="M14" s="47"/>
      <c r="N14" s="47"/>
      <c r="O14" s="49">
        <v>803565</v>
      </c>
      <c r="P14" s="49">
        <v>551242.7</v>
      </c>
      <c r="Q14" s="48">
        <f>P14/O14*100</f>
        <v>68.59964035267836</v>
      </c>
      <c r="R14" s="51"/>
      <c r="S14" s="51"/>
      <c r="T14" s="47"/>
      <c r="U14" s="49">
        <v>53643</v>
      </c>
      <c r="V14" s="49">
        <v>23609.8</v>
      </c>
      <c r="W14" s="48">
        <f t="shared" si="3"/>
        <v>44.01282553175624</v>
      </c>
      <c r="X14" s="49">
        <v>161963</v>
      </c>
      <c r="Y14" s="49">
        <v>103603.17</v>
      </c>
      <c r="Z14" s="50">
        <f t="shared" si="4"/>
        <v>63.967183862981045</v>
      </c>
    </row>
    <row r="15" spans="1:26" ht="25.5">
      <c r="A15" s="18"/>
      <c r="B15" s="44" t="s">
        <v>20</v>
      </c>
      <c r="C15" s="45">
        <v>1686561</v>
      </c>
      <c r="D15" s="45">
        <v>1376370.1</v>
      </c>
      <c r="E15" s="46">
        <f t="shared" si="0"/>
        <v>81.60808295697576</v>
      </c>
      <c r="F15" s="47">
        <v>2675271</v>
      </c>
      <c r="G15" s="47">
        <v>800447.5</v>
      </c>
      <c r="H15" s="48">
        <f t="shared" si="1"/>
        <v>29.920239856074392</v>
      </c>
      <c r="I15" s="47">
        <v>665344</v>
      </c>
      <c r="J15" s="47">
        <v>470246.41</v>
      </c>
      <c r="K15" s="48">
        <f t="shared" si="2"/>
        <v>70.67718503510966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1383167</v>
      </c>
      <c r="V15" s="49">
        <v>119691.89</v>
      </c>
      <c r="W15" s="48">
        <f t="shared" si="3"/>
        <v>8.65346628425924</v>
      </c>
      <c r="X15" s="49">
        <v>136360</v>
      </c>
      <c r="Y15" s="49">
        <v>88809.2</v>
      </c>
      <c r="Z15" s="50">
        <f t="shared" si="4"/>
        <v>65.12848342622469</v>
      </c>
    </row>
    <row r="16" spans="1:26" ht="26.25" thickBot="1">
      <c r="A16" s="35"/>
      <c r="B16" s="52" t="s">
        <v>21</v>
      </c>
      <c r="C16" s="53">
        <v>12304541</v>
      </c>
      <c r="D16" s="53">
        <v>10564234.44</v>
      </c>
      <c r="E16" s="54">
        <f t="shared" si="0"/>
        <v>85.85638781649799</v>
      </c>
      <c r="F16" s="55">
        <v>11614692</v>
      </c>
      <c r="G16" s="55">
        <v>6136035.339999999</v>
      </c>
      <c r="H16" s="54">
        <f t="shared" si="1"/>
        <v>52.8299445219899</v>
      </c>
      <c r="I16" s="55">
        <v>2663047</v>
      </c>
      <c r="J16" s="55">
        <v>1516668.33</v>
      </c>
      <c r="K16" s="54">
        <f t="shared" si="2"/>
        <v>56.95236809564383</v>
      </c>
      <c r="L16" s="56"/>
      <c r="M16" s="56"/>
      <c r="N16" s="56"/>
      <c r="O16" s="57">
        <v>3863750</v>
      </c>
      <c r="P16" s="57">
        <v>2536846.91</v>
      </c>
      <c r="Q16" s="54">
        <f>P16/O16*100</f>
        <v>65.65763597541249</v>
      </c>
      <c r="R16" s="58"/>
      <c r="S16" s="58"/>
      <c r="T16" s="56"/>
      <c r="U16" s="57">
        <v>2149615</v>
      </c>
      <c r="V16" s="57">
        <v>802806.15</v>
      </c>
      <c r="W16" s="54">
        <f t="shared" si="3"/>
        <v>37.34650856083531</v>
      </c>
      <c r="X16" s="57">
        <v>1046441</v>
      </c>
      <c r="Y16" s="57">
        <v>596532.07</v>
      </c>
      <c r="Z16" s="59">
        <f t="shared" si="4"/>
        <v>57.005800613699186</v>
      </c>
    </row>
    <row r="17" spans="1:26" ht="26.25" thickBot="1">
      <c r="A17" s="60"/>
      <c r="B17" s="61" t="s">
        <v>22</v>
      </c>
      <c r="C17" s="62">
        <f>SUM(C11:C16)</f>
        <v>28015597</v>
      </c>
      <c r="D17" s="62">
        <f>SUM(D11:D16)</f>
        <v>24654990.09</v>
      </c>
      <c r="E17" s="63">
        <f t="shared" si="0"/>
        <v>88.00451437818725</v>
      </c>
      <c r="F17" s="64">
        <f>SUM(F11:F16)</f>
        <v>30374267</v>
      </c>
      <c r="G17" s="64">
        <f>SUM(G11:G16)</f>
        <v>16150280.349999998</v>
      </c>
      <c r="H17" s="65">
        <f t="shared" si="1"/>
        <v>53.17093034705989</v>
      </c>
      <c r="I17" s="64">
        <f>SUM(I11:I16)</f>
        <v>8159737</v>
      </c>
      <c r="J17" s="64">
        <f>SUM(J11:J16)</f>
        <v>5220472.87</v>
      </c>
      <c r="K17" s="65">
        <f t="shared" si="2"/>
        <v>63.97844526116467</v>
      </c>
      <c r="L17" s="64">
        <f>SUM(L11:L16)</f>
        <v>464056</v>
      </c>
      <c r="M17" s="64">
        <f>SUM(M11:M16)</f>
        <v>257770.46</v>
      </c>
      <c r="N17" s="65">
        <f>M17/L17*100</f>
        <v>55.54727446687468</v>
      </c>
      <c r="O17" s="64">
        <f>SUM(O11:O16)</f>
        <v>9564546</v>
      </c>
      <c r="P17" s="64">
        <f>SUM(P11:P16)</f>
        <v>6121857.100000001</v>
      </c>
      <c r="Q17" s="65">
        <f>P17/O17*100</f>
        <v>64.00572593827245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6069052</v>
      </c>
      <c r="V17" s="64">
        <f>SUM(V11:V16)</f>
        <v>1987045.04</v>
      </c>
      <c r="W17" s="65">
        <f t="shared" si="3"/>
        <v>32.74061649166954</v>
      </c>
      <c r="X17" s="64">
        <f>SUM(X11:X16)</f>
        <v>2783420</v>
      </c>
      <c r="Y17" s="64">
        <f>SUM(Y11:Y16)</f>
        <v>1670928.1600000001</v>
      </c>
      <c r="Z17" s="66">
        <f t="shared" si="4"/>
        <v>60.03147782224746</v>
      </c>
    </row>
    <row r="18" spans="1:26" ht="25.5">
      <c r="A18" s="18"/>
      <c r="B18" s="67" t="s">
        <v>23</v>
      </c>
      <c r="C18" s="68">
        <v>354000</v>
      </c>
      <c r="D18" s="69">
        <v>647081.9</v>
      </c>
      <c r="E18" s="70">
        <f t="shared" si="0"/>
        <v>182.79149717514125</v>
      </c>
      <c r="F18" s="71">
        <v>410496</v>
      </c>
      <c r="G18" s="71">
        <v>334048.01</v>
      </c>
      <c r="H18" s="72">
        <f t="shared" si="1"/>
        <v>81.37667845728095</v>
      </c>
      <c r="I18" s="73">
        <v>410096</v>
      </c>
      <c r="J18" s="73">
        <v>334048.01</v>
      </c>
      <c r="K18" s="72">
        <f t="shared" si="2"/>
        <v>81.45605175373572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0</v>
      </c>
      <c r="V18" s="75">
        <v>0</v>
      </c>
      <c r="W18" s="72"/>
      <c r="X18" s="74"/>
      <c r="Y18" s="74"/>
      <c r="Z18" s="76"/>
    </row>
    <row r="19" spans="1:26" ht="25.5">
      <c r="A19" s="18"/>
      <c r="B19" s="44" t="s">
        <v>24</v>
      </c>
      <c r="C19" s="77">
        <v>2423306</v>
      </c>
      <c r="D19" s="45">
        <v>2272120.49</v>
      </c>
      <c r="E19" s="46">
        <f t="shared" si="0"/>
        <v>93.76118781532338</v>
      </c>
      <c r="F19" s="47">
        <v>2441444</v>
      </c>
      <c r="G19" s="47">
        <v>1735090.13</v>
      </c>
      <c r="H19" s="48">
        <f t="shared" si="1"/>
        <v>71.06819283997503</v>
      </c>
      <c r="I19" s="73">
        <v>663707</v>
      </c>
      <c r="J19" s="73">
        <v>481546.2</v>
      </c>
      <c r="K19" s="48">
        <f t="shared" si="2"/>
        <v>72.55403363231065</v>
      </c>
      <c r="L19" s="47"/>
      <c r="M19" s="47"/>
      <c r="N19" s="47"/>
      <c r="O19" s="49">
        <v>1355246</v>
      </c>
      <c r="P19" s="49">
        <v>978931.77</v>
      </c>
      <c r="Q19" s="48">
        <f>P19/O19*100</f>
        <v>72.23277323821652</v>
      </c>
      <c r="R19" s="51"/>
      <c r="S19" s="51"/>
      <c r="T19" s="47"/>
      <c r="U19" s="75">
        <v>59000</v>
      </c>
      <c r="V19" s="75">
        <v>40119.76</v>
      </c>
      <c r="W19" s="48">
        <f aca="true" t="shared" si="5" ref="W19:W25">V19/U19*100</f>
        <v>67.99959322033898</v>
      </c>
      <c r="X19" s="49">
        <v>352907</v>
      </c>
      <c r="Y19" s="49">
        <v>234492.4</v>
      </c>
      <c r="Z19" s="50">
        <f aca="true" t="shared" si="6" ref="Z19:Z27">Y19/X19*100</f>
        <v>66.4459475159178</v>
      </c>
    </row>
    <row r="20" spans="1:26" ht="25.5">
      <c r="A20" s="18"/>
      <c r="B20" s="44" t="s">
        <v>25</v>
      </c>
      <c r="C20" s="77">
        <v>428730</v>
      </c>
      <c r="D20" s="45">
        <v>717600.86</v>
      </c>
      <c r="E20" s="46">
        <f t="shared" si="0"/>
        <v>167.37827070650525</v>
      </c>
      <c r="F20" s="47">
        <v>483138</v>
      </c>
      <c r="G20" s="47">
        <v>333867.12</v>
      </c>
      <c r="H20" s="48">
        <f t="shared" si="1"/>
        <v>69.10388336251754</v>
      </c>
      <c r="I20" s="73">
        <v>240390</v>
      </c>
      <c r="J20" s="73">
        <v>180937.08</v>
      </c>
      <c r="K20" s="48">
        <f t="shared" si="2"/>
        <v>75.26813927368026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6100</v>
      </c>
      <c r="V20" s="75">
        <v>5599.23</v>
      </c>
      <c r="W20" s="48">
        <f t="shared" si="5"/>
        <v>91.79065573770491</v>
      </c>
      <c r="X20" s="49">
        <v>236248</v>
      </c>
      <c r="Y20" s="49">
        <v>147330.81</v>
      </c>
      <c r="Z20" s="50">
        <f t="shared" si="6"/>
        <v>62.36277555788832</v>
      </c>
    </row>
    <row r="21" spans="1:26" ht="25.5">
      <c r="A21" s="18"/>
      <c r="B21" s="44" t="s">
        <v>26</v>
      </c>
      <c r="C21" s="77">
        <v>904220</v>
      </c>
      <c r="D21" s="45">
        <v>818669.97</v>
      </c>
      <c r="E21" s="46">
        <f t="shared" si="0"/>
        <v>90.538803609741</v>
      </c>
      <c r="F21" s="47">
        <v>945420</v>
      </c>
      <c r="G21" s="47">
        <v>553104.96</v>
      </c>
      <c r="H21" s="48">
        <f t="shared" si="1"/>
        <v>58.50362378625372</v>
      </c>
      <c r="I21" s="73">
        <v>577961</v>
      </c>
      <c r="J21" s="73">
        <v>362585.65</v>
      </c>
      <c r="K21" s="48">
        <f t="shared" si="2"/>
        <v>62.735314320516444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162714</v>
      </c>
      <c r="V21" s="75">
        <v>67582.11</v>
      </c>
      <c r="W21" s="48">
        <f t="shared" si="5"/>
        <v>41.53429329990044</v>
      </c>
      <c r="X21" s="49">
        <v>163145</v>
      </c>
      <c r="Y21" s="49">
        <v>107242.29</v>
      </c>
      <c r="Z21" s="50">
        <f t="shared" si="6"/>
        <v>65.73434061724232</v>
      </c>
    </row>
    <row r="22" spans="1:26" ht="27.75" customHeight="1">
      <c r="A22" s="18"/>
      <c r="B22" s="44" t="s">
        <v>27</v>
      </c>
      <c r="C22" s="77">
        <v>1236732</v>
      </c>
      <c r="D22" s="45">
        <v>1327136.41</v>
      </c>
      <c r="E22" s="46">
        <f t="shared" si="0"/>
        <v>107.30994346390325</v>
      </c>
      <c r="F22" s="47">
        <v>1389644</v>
      </c>
      <c r="G22" s="47">
        <v>772957.19</v>
      </c>
      <c r="H22" s="48">
        <f t="shared" si="1"/>
        <v>55.6226767431083</v>
      </c>
      <c r="I22" s="73">
        <v>669079</v>
      </c>
      <c r="J22" s="73">
        <v>451159.65</v>
      </c>
      <c r="K22" s="48">
        <f t="shared" si="2"/>
        <v>67.42995221789954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436113</v>
      </c>
      <c r="V22" s="75">
        <v>166455.33</v>
      </c>
      <c r="W22" s="48">
        <f t="shared" si="5"/>
        <v>38.167935833144156</v>
      </c>
      <c r="X22" s="49">
        <v>227924</v>
      </c>
      <c r="Y22" s="49">
        <v>123484.15</v>
      </c>
      <c r="Z22" s="50">
        <f t="shared" si="6"/>
        <v>54.17777417033748</v>
      </c>
    </row>
    <row r="23" spans="1:30" ht="26.25" thickBot="1">
      <c r="A23" s="18"/>
      <c r="B23" s="44" t="s">
        <v>28</v>
      </c>
      <c r="C23" s="77">
        <v>896125</v>
      </c>
      <c r="D23" s="45">
        <v>698745.22</v>
      </c>
      <c r="E23" s="46">
        <f t="shared" si="0"/>
        <v>77.97407950899706</v>
      </c>
      <c r="F23" s="47">
        <v>933476</v>
      </c>
      <c r="G23" s="47">
        <v>463635.57</v>
      </c>
      <c r="H23" s="48">
        <f t="shared" si="1"/>
        <v>49.66764758815438</v>
      </c>
      <c r="I23" s="73">
        <v>451036</v>
      </c>
      <c r="J23" s="73">
        <v>286068.1</v>
      </c>
      <c r="K23" s="48">
        <f t="shared" si="2"/>
        <v>63.424671201411854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95070</v>
      </c>
      <c r="V23" s="75">
        <v>37719</v>
      </c>
      <c r="W23" s="48">
        <f t="shared" si="5"/>
        <v>39.674976333228145</v>
      </c>
      <c r="X23" s="49">
        <v>187370</v>
      </c>
      <c r="Y23" s="49">
        <v>139848.47</v>
      </c>
      <c r="Z23" s="50">
        <f t="shared" si="6"/>
        <v>74.63759940225223</v>
      </c>
      <c r="AD23" s="78"/>
    </row>
    <row r="24" spans="1:26" ht="37.5" customHeight="1" thickBot="1">
      <c r="A24" s="18"/>
      <c r="B24" s="79" t="s">
        <v>29</v>
      </c>
      <c r="C24" s="80">
        <f>SUM(C18:C23)</f>
        <v>6243113</v>
      </c>
      <c r="D24" s="81">
        <f>SUM(D18:D23)</f>
        <v>6481354.85</v>
      </c>
      <c r="E24" s="63">
        <f t="shared" si="0"/>
        <v>103.81607460893308</v>
      </c>
      <c r="F24" s="81">
        <f>SUM(F18:F23)</f>
        <v>6603618</v>
      </c>
      <c r="G24" s="81">
        <f>SUM(G18:G23)</f>
        <v>4192702.9799999995</v>
      </c>
      <c r="H24" s="65">
        <f t="shared" si="1"/>
        <v>63.49099811648704</v>
      </c>
      <c r="I24" s="64">
        <f>SUM(I18:I23)</f>
        <v>3012269</v>
      </c>
      <c r="J24" s="64">
        <f>SUM(J18:J23)</f>
        <v>2096344.69</v>
      </c>
      <c r="K24" s="65">
        <f t="shared" si="2"/>
        <v>69.59354194462712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1355246</v>
      </c>
      <c r="P24" s="64">
        <f>SUM(P18:P23)</f>
        <v>978931.77</v>
      </c>
      <c r="Q24" s="65">
        <f>P24/O24*100</f>
        <v>72.23277323821652</v>
      </c>
      <c r="R24" s="64"/>
      <c r="S24" s="64"/>
      <c r="T24" s="64"/>
      <c r="U24" s="64">
        <f>SUM(U18:U23)</f>
        <v>758997</v>
      </c>
      <c r="V24" s="64">
        <f>SUM(V18:V23)</f>
        <v>317475.43</v>
      </c>
      <c r="W24" s="65">
        <f t="shared" si="5"/>
        <v>41.82828522378876</v>
      </c>
      <c r="X24" s="64">
        <f>SUM(X18:X23)</f>
        <v>1167594</v>
      </c>
      <c r="Y24" s="64">
        <f>SUM(Y18:Y23)</f>
        <v>752398.1199999999</v>
      </c>
      <c r="Z24" s="66">
        <f t="shared" si="6"/>
        <v>64.4400467970887</v>
      </c>
    </row>
    <row r="25" spans="1:26" ht="22.5" customHeight="1" thickBot="1">
      <c r="A25" s="18"/>
      <c r="B25" s="82" t="s">
        <v>30</v>
      </c>
      <c r="C25" s="83">
        <f>C10+C17+C24</f>
        <v>52295801</v>
      </c>
      <c r="D25" s="84">
        <f>D10+D17+D24</f>
        <v>48019392.64000001</v>
      </c>
      <c r="E25" s="85">
        <f t="shared" si="0"/>
        <v>91.8226544421798</v>
      </c>
      <c r="F25" s="86">
        <f>F10+F17+F24</f>
        <v>56438254</v>
      </c>
      <c r="G25" s="87">
        <f>G10+G17+G24</f>
        <v>33043519.999999996</v>
      </c>
      <c r="H25" s="85">
        <f t="shared" si="1"/>
        <v>58.54809044943169</v>
      </c>
      <c r="I25" s="87">
        <f>I10+I17+I24</f>
        <v>14213548</v>
      </c>
      <c r="J25" s="87">
        <f>J10+J17+J24</f>
        <v>9284233.05</v>
      </c>
      <c r="K25" s="85">
        <f t="shared" si="2"/>
        <v>65.3196024666044</v>
      </c>
      <c r="L25" s="87">
        <f>L10+L17+L24</f>
        <v>464056</v>
      </c>
      <c r="M25" s="87">
        <f>M10+M17+M24</f>
        <v>257770.46</v>
      </c>
      <c r="N25" s="85">
        <f>N10+N17+N24</f>
        <v>55.54727446687468</v>
      </c>
      <c r="O25" s="87">
        <f>O10+O17+O24</f>
        <v>18786566</v>
      </c>
      <c r="P25" s="87">
        <f>P10+P17+P24</f>
        <v>12255999.4</v>
      </c>
      <c r="Q25" s="85">
        <f>P25/O25*100</f>
        <v>65.2381036534298</v>
      </c>
      <c r="R25" s="87"/>
      <c r="S25" s="87"/>
      <c r="T25" s="86"/>
      <c r="U25" s="87">
        <f>U10+U17+U24</f>
        <v>13431694</v>
      </c>
      <c r="V25" s="87">
        <f>V10+V17+V24</f>
        <v>7309203.45</v>
      </c>
      <c r="W25" s="85">
        <f t="shared" si="5"/>
        <v>54.417584632288374</v>
      </c>
      <c r="X25" s="87">
        <f>X10+X17+X24</f>
        <v>3951014</v>
      </c>
      <c r="Y25" s="87">
        <f>Y10+Y17+Y24</f>
        <v>2423326.2800000003</v>
      </c>
      <c r="Z25" s="88">
        <f t="shared" si="6"/>
        <v>61.33428735003218</v>
      </c>
    </row>
    <row r="26" spans="1:26" ht="28.5" customHeight="1" thickBot="1">
      <c r="A26" s="60"/>
      <c r="B26" s="89" t="s">
        <v>31</v>
      </c>
      <c r="C26" s="89">
        <v>238988353</v>
      </c>
      <c r="D26" s="89">
        <v>209221929.14999998</v>
      </c>
      <c r="E26" s="90">
        <f t="shared" si="0"/>
        <v>87.54482238303888</v>
      </c>
      <c r="F26" s="91">
        <v>255366363.00000006</v>
      </c>
      <c r="G26" s="91">
        <v>186744846.3600001</v>
      </c>
      <c r="H26" s="90">
        <f t="shared" si="1"/>
        <v>73.1282084947108</v>
      </c>
      <c r="I26" s="92">
        <v>2156040</v>
      </c>
      <c r="J26" s="92">
        <v>1325573.67</v>
      </c>
      <c r="K26" s="90">
        <f t="shared" si="2"/>
        <v>61.48186814715868</v>
      </c>
      <c r="L26" s="93"/>
      <c r="M26" s="91"/>
      <c r="N26" s="90"/>
      <c r="O26" s="93">
        <v>85282541</v>
      </c>
      <c r="P26" s="92">
        <v>54455276.50000001</v>
      </c>
      <c r="Q26" s="90">
        <f>P26/O26*100</f>
        <v>63.85278377200324</v>
      </c>
      <c r="R26" s="93">
        <v>27707601</v>
      </c>
      <c r="S26" s="92">
        <v>17465857.969999995</v>
      </c>
      <c r="T26" s="90">
        <f>S26/R26*100</f>
        <v>63.03634143569483</v>
      </c>
      <c r="U26" s="93"/>
      <c r="V26" s="92"/>
      <c r="W26" s="48"/>
      <c r="X26" s="93">
        <v>5371537</v>
      </c>
      <c r="Y26" s="92">
        <v>3119763.36</v>
      </c>
      <c r="Z26" s="94">
        <f t="shared" si="6"/>
        <v>58.0795284478167</v>
      </c>
    </row>
    <row r="27" spans="1:26" ht="24.75" customHeight="1" thickBot="1">
      <c r="A27" s="35"/>
      <c r="B27" s="95" t="s">
        <v>32</v>
      </c>
      <c r="C27" s="96">
        <f>C25+C26</f>
        <v>291284154</v>
      </c>
      <c r="D27" s="97">
        <f>D25+D26</f>
        <v>257241321.79</v>
      </c>
      <c r="E27" s="98">
        <f t="shared" si="0"/>
        <v>88.31284443643302</v>
      </c>
      <c r="F27" s="96">
        <f>F25+F26</f>
        <v>311804617.00000006</v>
      </c>
      <c r="G27" s="96">
        <f>G25+G26</f>
        <v>219788366.3600001</v>
      </c>
      <c r="H27" s="98">
        <f t="shared" si="1"/>
        <v>70.48913145503552</v>
      </c>
      <c r="I27" s="99">
        <f>I25+I26</f>
        <v>16369588</v>
      </c>
      <c r="J27" s="99">
        <f>J25+J26</f>
        <v>10609806.72</v>
      </c>
      <c r="K27" s="100">
        <f t="shared" si="2"/>
        <v>64.81413411259955</v>
      </c>
      <c r="L27" s="101">
        <f>L25+L26</f>
        <v>464056</v>
      </c>
      <c r="M27" s="101">
        <f>M25+M26</f>
        <v>257770.46</v>
      </c>
      <c r="N27" s="100">
        <f>N25+N26</f>
        <v>55.54727446687468</v>
      </c>
      <c r="O27" s="101">
        <f>O25+O26</f>
        <v>104069107</v>
      </c>
      <c r="P27" s="101">
        <f>P25+P26</f>
        <v>66711275.900000006</v>
      </c>
      <c r="Q27" s="100">
        <f>P27/O27*100</f>
        <v>64.10286186082101</v>
      </c>
      <c r="R27" s="101">
        <f>R25+R26</f>
        <v>27707601</v>
      </c>
      <c r="S27" s="101">
        <f>S25+S26</f>
        <v>17465857.969999995</v>
      </c>
      <c r="T27" s="100">
        <f>S27/R27*100</f>
        <v>63.03634143569483</v>
      </c>
      <c r="U27" s="101">
        <f>U25+U26</f>
        <v>13431694</v>
      </c>
      <c r="V27" s="101">
        <f>V25+V26</f>
        <v>7309203.45</v>
      </c>
      <c r="W27" s="100">
        <f>V27/U27*100</f>
        <v>54.417584632288374</v>
      </c>
      <c r="X27" s="101">
        <f>X25+X26</f>
        <v>9322551</v>
      </c>
      <c r="Y27" s="101">
        <f>Y25+Y26</f>
        <v>5543089.640000001</v>
      </c>
      <c r="Z27" s="102">
        <f t="shared" si="6"/>
        <v>59.458936078762136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2019-04-08T10:02:56Z</cp:lastPrinted>
  <dcterms:created xsi:type="dcterms:W3CDTF">2019-04-08T10:02:22Z</dcterms:created>
  <dcterms:modified xsi:type="dcterms:W3CDTF">2019-04-08T10:02:58Z</dcterms:modified>
  <cp:category/>
  <cp:version/>
  <cp:contentType/>
  <cp:contentStatus/>
</cp:coreProperties>
</file>