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<sst xmlns="http://schemas.openxmlformats.org/spreadsheetml/2006/main" count="55" uniqueCount="36">
  <si>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Освіта</t>
  </si>
  <si>
    <t>Інформація про надходження та використання коштів місцевих бюджетів Дергачівського району (станом на 08.08.2016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</si>
  <si>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</si>
  <si>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</si>
  <si>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</si>
  <si>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</si>
  <si>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</si>
  <si>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</si>
  <si>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</si>
  <si>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</si>
  <si>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</si>
  <si>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січень-серпень</t>
  </si>
  <si>
    <t>виконання по доходах за січень-серпень</t>
  </si>
  <si>
    <t>%</t>
  </si>
  <si>
    <t>затерджено з урахуванням змін на 
січень-серпень</t>
  </si>
  <si>
    <t>касові видатки  за січень-серпень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</si>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</sst>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  <numFmt numFmtId="165" formatCode="#0.0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8">
    <font>
      <sz val="10"/>
      <name val="Arial Cyr"/>
      <family val="0"/>
    </font>
    <font>
      <b/>
      <sz val="10"/>
      <name val="Arial Cyr"/>
      <family val="0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3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333" applyFont="1" applyFill="1" applyBorder="1" applyAlignment="1">
      <alignment vertical="center"/>
      <protection/>
    </xf>
    <xf numFmtId="14" fontId="6" fillId="0" borderId="0" xfId="333" applyNumberFormat="1" applyFont="1" applyFill="1" applyAlignment="1">
      <alignment horizontal="left" vertical="center"/>
      <protection/>
    </xf>
    <xf numFmtId="0" fontId="4" fillId="0" borderId="0" xfId="333" applyFont="1" applyFill="1" applyAlignment="1">
      <alignment vertical="center"/>
      <protection/>
    </xf>
    <xf numFmtId="14" fontId="6" fillId="0" borderId="0" xfId="333" applyNumberFormat="1" applyFont="1" applyFill="1" applyAlignment="1">
      <alignment vertical="center"/>
      <protection/>
    </xf>
    <xf numFmtId="0" fontId="4" fillId="0" borderId="10" xfId="333" applyFont="1" applyFill="1" applyBorder="1" applyAlignment="1">
      <alignment vertical="center"/>
      <protection/>
    </xf>
    <xf numFmtId="0" fontId="4" fillId="4" borderId="10" xfId="333" applyFont="1" applyFill="1" applyBorder="1" applyAlignment="1">
      <alignment vertical="center"/>
      <protection/>
    </xf>
    <xf numFmtId="0" fontId="4" fillId="0" borderId="11" xfId="333" applyFont="1" applyFill="1" applyBorder="1" applyAlignment="1">
      <alignment vertical="center"/>
      <protection/>
    </xf>
    <xf numFmtId="0" fontId="4" fillId="4" borderId="12" xfId="333" applyFont="1" applyFill="1" applyBorder="1" applyAlignment="1">
      <alignment horizontal="center" vertical="center" wrapText="1"/>
      <protection/>
    </xf>
    <xf numFmtId="0" fontId="4" fillId="4" borderId="13" xfId="333" applyFont="1" applyFill="1" applyBorder="1" applyAlignment="1">
      <alignment horizontal="center" vertical="center" wrapText="1"/>
      <protection/>
    </xf>
    <xf numFmtId="0" fontId="4" fillId="4" borderId="14" xfId="333" applyFont="1" applyFill="1" applyBorder="1" applyAlignment="1">
      <alignment horizontal="center" vertical="center" wrapText="1"/>
      <protection/>
    </xf>
    <xf numFmtId="0" fontId="4" fillId="4" borderId="15" xfId="333" applyFont="1" applyFill="1" applyBorder="1" applyAlignment="1">
      <alignment horizontal="center" vertical="center" wrapText="1"/>
      <protection/>
    </xf>
    <xf numFmtId="0" fontId="4" fillId="4" borderId="16" xfId="333" applyFont="1" applyFill="1" applyBorder="1" applyAlignment="1">
      <alignment horizontal="center" vertical="center" wrapText="1"/>
      <protection/>
    </xf>
    <xf numFmtId="0" fontId="4" fillId="4" borderId="17" xfId="333" applyFont="1" applyFill="1" applyBorder="1" applyAlignment="1">
      <alignment horizontal="center" vertical="center" wrapText="1"/>
      <protection/>
    </xf>
    <xf numFmtId="0" fontId="6" fillId="0" borderId="18" xfId="333" applyFont="1" applyFill="1" applyBorder="1" applyAlignment="1">
      <alignment vertical="center"/>
      <protection/>
    </xf>
    <xf numFmtId="0" fontId="6" fillId="0" borderId="19" xfId="333" applyFont="1" applyFill="1" applyBorder="1" applyAlignment="1">
      <alignment vertical="center" wrapText="1"/>
      <protection/>
    </xf>
    <xf numFmtId="174" fontId="6" fillId="0" borderId="15" xfId="333" applyNumberFormat="1" applyFont="1" applyFill="1" applyBorder="1" applyAlignment="1">
      <alignment vertical="center"/>
      <protection/>
    </xf>
    <xf numFmtId="175" fontId="1" fillId="0" borderId="12" xfId="339" applyNumberFormat="1" applyFont="1" applyBorder="1" applyAlignment="1">
      <alignment vertical="center" wrapText="1"/>
      <protection/>
    </xf>
    <xf numFmtId="174" fontId="6" fillId="0" borderId="12" xfId="333" applyNumberFormat="1" applyFont="1" applyFill="1" applyBorder="1" applyAlignment="1">
      <alignment horizontal="center" vertical="center"/>
      <protection/>
    </xf>
    <xf numFmtId="175" fontId="1" fillId="0" borderId="20" xfId="336" applyNumberFormat="1" applyFont="1" applyBorder="1" applyAlignment="1">
      <alignment vertical="center" wrapText="1"/>
      <protection/>
    </xf>
    <xf numFmtId="174" fontId="6" fillId="0" borderId="20" xfId="333" applyNumberFormat="1" applyFont="1" applyFill="1" applyBorder="1" applyAlignment="1">
      <alignment horizontal="center" vertical="center"/>
      <protection/>
    </xf>
    <xf numFmtId="14" fontId="6" fillId="0" borderId="20" xfId="333" applyNumberFormat="1" applyFont="1" applyFill="1" applyBorder="1" applyAlignment="1">
      <alignment horizontal="center" vertical="center"/>
      <protection/>
    </xf>
    <xf numFmtId="0" fontId="6" fillId="0" borderId="20" xfId="333" applyFont="1" applyFill="1" applyBorder="1" applyAlignment="1">
      <alignment horizontal="center" vertical="center"/>
      <protection/>
    </xf>
    <xf numFmtId="0" fontId="6" fillId="0" borderId="20" xfId="333" applyFont="1" applyFill="1" applyBorder="1" applyAlignment="1">
      <alignment horizontal="center" vertical="center"/>
      <protection/>
    </xf>
    <xf numFmtId="1" fontId="1" fillId="0" borderId="20" xfId="335" applyNumberFormat="1" applyFont="1" applyFill="1" applyBorder="1" applyAlignment="1">
      <alignment vertical="center" wrapText="1"/>
      <protection/>
    </xf>
    <xf numFmtId="174" fontId="6" fillId="0" borderId="20" xfId="333" applyNumberFormat="1" applyFont="1" applyFill="1" applyBorder="1" applyAlignment="1">
      <alignment horizontal="right" vertical="center"/>
      <protection/>
    </xf>
    <xf numFmtId="175" fontId="6" fillId="0" borderId="20" xfId="333" applyNumberFormat="1" applyFont="1" applyFill="1" applyBorder="1" applyAlignment="1">
      <alignment horizontal="center" vertical="center" wrapText="1"/>
      <protection/>
    </xf>
    <xf numFmtId="174" fontId="6" fillId="0" borderId="21" xfId="333" applyNumberFormat="1" applyFont="1" applyFill="1" applyBorder="1" applyAlignment="1">
      <alignment vertical="center"/>
      <protection/>
    </xf>
    <xf numFmtId="0" fontId="4" fillId="0" borderId="22" xfId="333" applyFont="1" applyFill="1" applyBorder="1" applyAlignment="1">
      <alignment vertical="center" wrapText="1"/>
      <protection/>
    </xf>
    <xf numFmtId="174" fontId="6" fillId="0" borderId="23" xfId="333" applyNumberFormat="1" applyFont="1" applyFill="1" applyBorder="1" applyAlignment="1">
      <alignment vertical="center"/>
      <protection/>
    </xf>
    <xf numFmtId="175" fontId="0" fillId="0" borderId="24" xfId="339" applyNumberFormat="1" applyFont="1" applyBorder="1" applyAlignment="1">
      <alignment vertical="center" wrapText="1"/>
      <protection/>
    </xf>
    <xf numFmtId="174" fontId="6" fillId="0" borderId="24" xfId="333" applyNumberFormat="1" applyFont="1" applyFill="1" applyBorder="1" applyAlignment="1">
      <alignment vertical="center"/>
      <protection/>
    </xf>
    <xf numFmtId="175" fontId="0" fillId="0" borderId="24" xfId="336" applyNumberFormat="1" applyFont="1" applyBorder="1" applyAlignment="1">
      <alignment vertical="center" wrapText="1"/>
      <protection/>
    </xf>
    <xf numFmtId="1" fontId="0" fillId="0" borderId="24" xfId="335" applyNumberFormat="1" applyFont="1" applyFill="1" applyBorder="1" applyAlignment="1">
      <alignment vertical="center" wrapText="1"/>
      <protection/>
    </xf>
    <xf numFmtId="175" fontId="4" fillId="0" borderId="24" xfId="333" applyNumberFormat="1" applyFont="1" applyFill="1" applyBorder="1" applyAlignment="1">
      <alignment vertical="center"/>
      <protection/>
    </xf>
    <xf numFmtId="174" fontId="6" fillId="0" borderId="25" xfId="333" applyNumberFormat="1" applyFont="1" applyFill="1" applyBorder="1" applyAlignment="1">
      <alignment vertical="center"/>
      <protection/>
    </xf>
    <xf numFmtId="0" fontId="4" fillId="0" borderId="26" xfId="333" applyFont="1" applyFill="1" applyBorder="1" applyAlignment="1">
      <alignment vertical="center" wrapText="1"/>
      <protection/>
    </xf>
    <xf numFmtId="174" fontId="6" fillId="0" borderId="27" xfId="333" applyNumberFormat="1" applyFont="1" applyFill="1" applyBorder="1" applyAlignment="1">
      <alignment vertical="center"/>
      <protection/>
    </xf>
    <xf numFmtId="174" fontId="6" fillId="0" borderId="28" xfId="333" applyNumberFormat="1" applyFont="1" applyFill="1" applyBorder="1" applyAlignment="1">
      <alignment vertical="center"/>
      <protection/>
    </xf>
    <xf numFmtId="1" fontId="4" fillId="0" borderId="28" xfId="333" applyNumberFormat="1" applyFont="1" applyFill="1" applyBorder="1" applyAlignment="1">
      <alignment vertical="center" wrapText="1"/>
      <protection/>
    </xf>
    <xf numFmtId="1" fontId="0" fillId="0" borderId="28" xfId="335" applyNumberFormat="1" applyFont="1" applyFill="1" applyBorder="1" applyAlignment="1">
      <alignment vertical="center" wrapText="1"/>
      <protection/>
    </xf>
    <xf numFmtId="175" fontId="4" fillId="0" borderId="28" xfId="333" applyNumberFormat="1" applyFont="1" applyFill="1" applyBorder="1" applyAlignment="1">
      <alignment vertical="center" wrapText="1"/>
      <protection/>
    </xf>
    <xf numFmtId="174" fontId="6" fillId="0" borderId="29" xfId="333" applyNumberFormat="1" applyFont="1" applyFill="1" applyBorder="1" applyAlignment="1">
      <alignment vertical="center"/>
      <protection/>
    </xf>
    <xf numFmtId="1" fontId="4" fillId="0" borderId="28" xfId="333" applyNumberFormat="1" applyFont="1" applyFill="1" applyBorder="1" applyAlignment="1">
      <alignment vertical="center" wrapText="1"/>
      <protection/>
    </xf>
    <xf numFmtId="1" fontId="4" fillId="0" borderId="28" xfId="333" applyNumberFormat="1" applyFont="1" applyFill="1" applyBorder="1" applyAlignment="1">
      <alignment vertical="center"/>
      <protection/>
    </xf>
    <xf numFmtId="0" fontId="4" fillId="0" borderId="28" xfId="333" applyFont="1" applyFill="1" applyBorder="1" applyAlignment="1">
      <alignment vertical="center"/>
      <protection/>
    </xf>
    <xf numFmtId="0" fontId="6" fillId="0" borderId="28" xfId="333" applyFont="1" applyFill="1" applyBorder="1" applyAlignment="1">
      <alignment horizontal="center" vertical="center"/>
      <protection/>
    </xf>
    <xf numFmtId="0" fontId="6" fillId="0" borderId="28" xfId="333" applyFont="1" applyFill="1" applyBorder="1" applyAlignment="1">
      <alignment vertical="center"/>
      <protection/>
    </xf>
    <xf numFmtId="1" fontId="0" fillId="0" borderId="28" xfId="338" applyNumberFormat="1" applyFont="1" applyFill="1" applyBorder="1" applyAlignment="1">
      <alignment vertical="center" wrapText="1"/>
      <protection/>
    </xf>
    <xf numFmtId="0" fontId="4" fillId="0" borderId="18" xfId="333" applyFont="1" applyFill="1" applyBorder="1" applyAlignment="1">
      <alignment vertical="center"/>
      <protection/>
    </xf>
    <xf numFmtId="0" fontId="4" fillId="0" borderId="30" xfId="333" applyFont="1" applyFill="1" applyBorder="1" applyAlignment="1">
      <alignment vertical="center" wrapText="1"/>
      <protection/>
    </xf>
    <xf numFmtId="174" fontId="6" fillId="0" borderId="31" xfId="333" applyNumberFormat="1" applyFont="1" applyFill="1" applyBorder="1" applyAlignment="1">
      <alignment vertical="center"/>
      <protection/>
    </xf>
    <xf numFmtId="174" fontId="6" fillId="0" borderId="32" xfId="333" applyNumberFormat="1" applyFont="1" applyFill="1" applyBorder="1" applyAlignment="1">
      <alignment vertical="center"/>
      <protection/>
    </xf>
    <xf numFmtId="175" fontId="0" fillId="0" borderId="33" xfId="336" applyNumberFormat="1" applyFont="1" applyBorder="1" applyAlignment="1">
      <alignment vertical="center" wrapText="1"/>
      <protection/>
    </xf>
    <xf numFmtId="1" fontId="4" fillId="0" borderId="32" xfId="333" applyNumberFormat="1" applyFont="1" applyFill="1" applyBorder="1" applyAlignment="1">
      <alignment vertical="center"/>
      <protection/>
    </xf>
    <xf numFmtId="0" fontId="4" fillId="0" borderId="32" xfId="333" applyFont="1" applyFill="1" applyBorder="1" applyAlignment="1">
      <alignment vertical="center"/>
      <protection/>
    </xf>
    <xf numFmtId="0" fontId="6" fillId="0" borderId="32" xfId="333" applyFont="1" applyFill="1" applyBorder="1" applyAlignment="1">
      <alignment vertical="center"/>
      <protection/>
    </xf>
    <xf numFmtId="1" fontId="0" fillId="0" borderId="32" xfId="335" applyNumberFormat="1" applyFont="1" applyFill="1" applyBorder="1" applyAlignment="1">
      <alignment vertical="center" wrapText="1"/>
      <protection/>
    </xf>
    <xf numFmtId="175" fontId="4" fillId="0" borderId="32" xfId="333" applyNumberFormat="1" applyFont="1" applyFill="1" applyBorder="1" applyAlignment="1">
      <alignment vertical="center" wrapText="1"/>
      <protection/>
    </xf>
    <xf numFmtId="174" fontId="6" fillId="0" borderId="34" xfId="333" applyNumberFormat="1" applyFont="1" applyFill="1" applyBorder="1" applyAlignment="1">
      <alignment vertical="center"/>
      <protection/>
    </xf>
    <xf numFmtId="0" fontId="4" fillId="0" borderId="35" xfId="333" applyFont="1" applyFill="1" applyBorder="1" applyAlignment="1">
      <alignment vertical="center"/>
      <protection/>
    </xf>
    <xf numFmtId="0" fontId="4" fillId="0" borderId="19" xfId="333" applyFont="1" applyFill="1" applyBorder="1" applyAlignment="1">
      <alignment vertical="center" wrapText="1"/>
      <protection/>
    </xf>
    <xf numFmtId="174" fontId="6" fillId="0" borderId="19" xfId="333" applyNumberFormat="1" applyFont="1" applyFill="1" applyBorder="1" applyAlignment="1">
      <alignment vertical="center"/>
      <protection/>
    </xf>
    <xf numFmtId="1" fontId="6" fillId="0" borderId="20" xfId="333" applyNumberFormat="1" applyFont="1" applyFill="1" applyBorder="1" applyAlignment="1">
      <alignment vertical="center"/>
      <protection/>
    </xf>
    <xf numFmtId="174" fontId="6" fillId="0" borderId="20" xfId="333" applyNumberFormat="1" applyFont="1" applyFill="1" applyBorder="1" applyAlignment="1">
      <alignment vertical="center"/>
      <protection/>
    </xf>
    <xf numFmtId="0" fontId="6" fillId="0" borderId="20" xfId="333" applyFont="1" applyFill="1" applyBorder="1" applyAlignment="1">
      <alignment vertical="center"/>
      <protection/>
    </xf>
    <xf numFmtId="0" fontId="4" fillId="0" borderId="20" xfId="333" applyFont="1" applyFill="1" applyBorder="1" applyAlignment="1">
      <alignment vertical="center"/>
      <protection/>
    </xf>
    <xf numFmtId="174" fontId="6" fillId="0" borderId="36" xfId="333" applyNumberFormat="1" applyFont="1" applyFill="1" applyBorder="1" applyAlignment="1">
      <alignment vertical="center"/>
      <protection/>
    </xf>
    <xf numFmtId="175" fontId="0" fillId="0" borderId="28" xfId="334" applyNumberFormat="1" applyFont="1" applyBorder="1" applyAlignment="1">
      <alignment vertical="center" wrapText="1"/>
      <protection/>
    </xf>
    <xf numFmtId="175" fontId="0" fillId="0" borderId="28" xfId="336" applyNumberFormat="1" applyFont="1" applyBorder="1" applyAlignment="1">
      <alignment vertical="center" wrapText="1"/>
      <protection/>
    </xf>
    <xf numFmtId="14" fontId="4" fillId="0" borderId="24" xfId="333" applyNumberFormat="1" applyFont="1" applyFill="1" applyBorder="1" applyAlignment="1">
      <alignment vertical="center"/>
      <protection/>
    </xf>
    <xf numFmtId="0" fontId="4" fillId="0" borderId="24" xfId="333" applyFont="1" applyFill="1" applyBorder="1" applyAlignment="1">
      <alignment vertical="center"/>
      <protection/>
    </xf>
    <xf numFmtId="0" fontId="6" fillId="0" borderId="24" xfId="333" applyFont="1" applyFill="1" applyBorder="1" applyAlignment="1">
      <alignment vertical="center"/>
      <protection/>
    </xf>
    <xf numFmtId="1" fontId="4" fillId="0" borderId="24" xfId="333" applyNumberFormat="1" applyFont="1" applyFill="1" applyBorder="1" applyAlignment="1">
      <alignment vertical="center"/>
      <protection/>
    </xf>
    <xf numFmtId="175" fontId="4" fillId="0" borderId="24" xfId="333" applyNumberFormat="1" applyFont="1" applyFill="1" applyBorder="1" applyAlignment="1">
      <alignment vertical="center" wrapText="1"/>
      <protection/>
    </xf>
    <xf numFmtId="1" fontId="4" fillId="0" borderId="24" xfId="333" applyNumberFormat="1" applyFont="1" applyFill="1" applyBorder="1" applyAlignment="1">
      <alignment vertical="center" wrapText="1"/>
      <protection/>
    </xf>
    <xf numFmtId="174" fontId="6" fillId="0" borderId="26" xfId="333" applyNumberFormat="1" applyFont="1" applyFill="1" applyBorder="1" applyAlignment="1">
      <alignment vertical="center"/>
      <protection/>
    </xf>
    <xf numFmtId="14" fontId="4" fillId="0" borderId="28" xfId="333" applyNumberFormat="1" applyFont="1" applyFill="1" applyBorder="1" applyAlignment="1">
      <alignment vertical="center"/>
      <protection/>
    </xf>
    <xf numFmtId="164" fontId="1" fillId="0" borderId="0" xfId="333" applyNumberFormat="1" applyFont="1" applyFill="1" applyBorder="1" applyAlignment="1">
      <alignment vertical="center" wrapText="1"/>
      <protection/>
    </xf>
    <xf numFmtId="174" fontId="6" fillId="0" borderId="37" xfId="333" applyNumberFormat="1" applyFont="1" applyFill="1" applyBorder="1" applyAlignment="1">
      <alignment vertical="center"/>
      <protection/>
    </xf>
    <xf numFmtId="14" fontId="4" fillId="0" borderId="32" xfId="333" applyNumberFormat="1" applyFont="1" applyFill="1" applyBorder="1" applyAlignment="1">
      <alignment vertical="center"/>
      <protection/>
    </xf>
    <xf numFmtId="174" fontId="6" fillId="0" borderId="38" xfId="333" applyNumberFormat="1" applyFont="1" applyFill="1" applyBorder="1" applyAlignment="1">
      <alignment vertical="center"/>
      <protection/>
    </xf>
    <xf numFmtId="1" fontId="6" fillId="0" borderId="39" xfId="333" applyNumberFormat="1" applyFont="1" applyFill="1" applyBorder="1" applyAlignment="1">
      <alignment vertical="center"/>
      <protection/>
    </xf>
    <xf numFmtId="0" fontId="4" fillId="0" borderId="40" xfId="333" applyFont="1" applyFill="1" applyBorder="1" applyAlignment="1">
      <alignment vertical="center"/>
      <protection/>
    </xf>
    <xf numFmtId="174" fontId="6" fillId="0" borderId="41" xfId="333" applyNumberFormat="1" applyFont="1" applyFill="1" applyBorder="1" applyAlignment="1">
      <alignment vertical="center"/>
      <protection/>
    </xf>
    <xf numFmtId="174" fontId="6" fillId="0" borderId="41" xfId="333" applyNumberFormat="1" applyFont="1" applyFill="1" applyBorder="1" applyAlignment="1">
      <alignment horizontal="center" vertical="center"/>
      <protection/>
    </xf>
    <xf numFmtId="174" fontId="6" fillId="0" borderId="13" xfId="333" applyNumberFormat="1" applyFont="1" applyFill="1" applyBorder="1" applyAlignment="1">
      <alignment vertical="center"/>
      <protection/>
    </xf>
    <xf numFmtId="174" fontId="6" fillId="0" borderId="42" xfId="333" applyNumberFormat="1" applyFont="1" applyFill="1" applyBorder="1" applyAlignment="1">
      <alignment vertical="center"/>
      <protection/>
    </xf>
    <xf numFmtId="0" fontId="6" fillId="0" borderId="35" xfId="333" applyFont="1" applyFill="1" applyBorder="1" applyAlignment="1">
      <alignment vertical="center"/>
      <protection/>
    </xf>
    <xf numFmtId="0" fontId="6" fillId="0" borderId="43" xfId="333" applyFont="1" applyFill="1" applyBorder="1" applyAlignment="1">
      <alignment vertical="center"/>
      <protection/>
    </xf>
    <xf numFmtId="174" fontId="6" fillId="0" borderId="43" xfId="333" applyNumberFormat="1" applyFont="1" applyFill="1" applyBorder="1" applyAlignment="1">
      <alignment vertical="center"/>
      <protection/>
    </xf>
    <xf numFmtId="175" fontId="1" fillId="0" borderId="32" xfId="339" applyNumberFormat="1" applyFont="1" applyBorder="1" applyAlignment="1">
      <alignment vertical="center" wrapText="1"/>
      <protection/>
    </xf>
    <xf numFmtId="1" fontId="6" fillId="0" borderId="43" xfId="333" applyNumberFormat="1" applyFont="1" applyFill="1" applyBorder="1" applyAlignment="1">
      <alignment vertical="center"/>
      <protection/>
    </xf>
    <xf numFmtId="175" fontId="1" fillId="0" borderId="32" xfId="336" applyNumberFormat="1" applyFont="1" applyBorder="1" applyAlignment="1">
      <alignment vertical="center" wrapText="1"/>
      <protection/>
    </xf>
    <xf numFmtId="175" fontId="6" fillId="0" borderId="41" xfId="333" applyNumberFormat="1" applyFont="1" applyFill="1" applyBorder="1" applyAlignment="1">
      <alignment vertical="center"/>
      <protection/>
    </xf>
    <xf numFmtId="1" fontId="1" fillId="0" borderId="41" xfId="335" applyNumberFormat="1" applyFont="1" applyFill="1" applyBorder="1" applyAlignment="1">
      <alignment vertical="center" wrapText="1"/>
      <protection/>
    </xf>
    <xf numFmtId="174" fontId="6" fillId="0" borderId="41" xfId="333" applyNumberFormat="1" applyFont="1" applyFill="1" applyBorder="1" applyAlignment="1">
      <alignment horizontal="center" vertical="center"/>
      <protection/>
    </xf>
    <xf numFmtId="0" fontId="6" fillId="0" borderId="19" xfId="333" applyFont="1" applyFill="1" applyBorder="1" applyAlignment="1">
      <alignment vertical="center"/>
      <protection/>
    </xf>
    <xf numFmtId="1" fontId="6" fillId="0" borderId="39" xfId="333" applyNumberFormat="1" applyFont="1" applyFill="1" applyBorder="1" applyAlignment="1">
      <alignment horizontal="right" vertical="center"/>
      <protection/>
    </xf>
    <xf numFmtId="1" fontId="6" fillId="0" borderId="20" xfId="333" applyNumberFormat="1" applyFont="1" applyFill="1" applyBorder="1" applyAlignment="1">
      <alignment horizontal="right" vertical="center"/>
      <protection/>
    </xf>
    <xf numFmtId="2" fontId="4" fillId="0" borderId="0" xfId="333" applyNumberFormat="1" applyFont="1" applyFill="1" applyAlignment="1">
      <alignment vertical="center"/>
      <protection/>
    </xf>
    <xf numFmtId="1" fontId="4" fillId="0" borderId="0" xfId="333" applyNumberFormat="1" applyFont="1" applyFill="1" applyAlignment="1">
      <alignment vertical="center"/>
      <protection/>
    </xf>
    <xf numFmtId="0" fontId="4" fillId="4" borderId="44" xfId="333" applyFont="1" applyFill="1" applyBorder="1" applyAlignment="1">
      <alignment horizontal="center" vertical="center" wrapText="1"/>
      <protection/>
    </xf>
    <xf numFmtId="0" fontId="0" fillId="0" borderId="44" xfId="337" applyFont="1" applyBorder="1" applyAlignment="1">
      <alignment vertical="center"/>
      <protection/>
    </xf>
    <xf numFmtId="0" fontId="0" fillId="0" borderId="12" xfId="337" applyFont="1" applyBorder="1" applyAlignment="1">
      <alignment vertical="center"/>
      <protection/>
    </xf>
    <xf numFmtId="0" fontId="0" fillId="0" borderId="45" xfId="337" applyFont="1" applyBorder="1" applyAlignment="1">
      <alignment vertical="center"/>
      <protection/>
    </xf>
    <xf numFmtId="0" fontId="0" fillId="0" borderId="24" xfId="337" applyFont="1" applyBorder="1" applyAlignment="1">
      <alignment vertical="center"/>
      <protection/>
    </xf>
    <xf numFmtId="1" fontId="6" fillId="0" borderId="46" xfId="333" applyNumberFormat="1" applyFont="1" applyFill="1" applyBorder="1" applyAlignment="1">
      <alignment vertical="center"/>
      <protection/>
    </xf>
    <xf numFmtId="0" fontId="0" fillId="0" borderId="47" xfId="337" applyFont="1" applyBorder="1" applyAlignment="1">
      <alignment vertical="center"/>
      <protection/>
    </xf>
    <xf numFmtId="0" fontId="0" fillId="0" borderId="28" xfId="337" applyFont="1" applyBorder="1" applyAlignment="1">
      <alignment vertical="center"/>
      <protection/>
    </xf>
    <xf numFmtId="0" fontId="1" fillId="0" borderId="48" xfId="337" applyFont="1" applyBorder="1" applyAlignment="1">
      <alignment vertical="center"/>
      <protection/>
    </xf>
    <xf numFmtId="1" fontId="1" fillId="0" borderId="32" xfId="337" applyNumberFormat="1" applyFont="1" applyBorder="1" applyAlignment="1">
      <alignment vertical="center"/>
      <protection/>
    </xf>
    <xf numFmtId="0" fontId="4" fillId="4" borderId="10" xfId="333" applyFont="1" applyFill="1" applyBorder="1" applyAlignment="1">
      <alignment horizontal="center" vertical="center"/>
      <protection/>
    </xf>
    <xf numFmtId="0" fontId="4" fillId="4" borderId="49" xfId="333" applyFont="1" applyFill="1" applyBorder="1" applyAlignment="1">
      <alignment horizontal="center" vertical="center"/>
      <protection/>
    </xf>
    <xf numFmtId="0" fontId="4" fillId="4" borderId="50" xfId="333" applyFont="1" applyFill="1" applyBorder="1" applyAlignment="1">
      <alignment horizontal="center" vertical="center"/>
      <protection/>
    </xf>
    <xf numFmtId="0" fontId="4" fillId="4" borderId="15" xfId="333" applyFont="1" applyFill="1" applyBorder="1" applyAlignment="1">
      <alignment horizontal="center" vertical="center"/>
      <protection/>
    </xf>
    <xf numFmtId="0" fontId="4" fillId="4" borderId="51" xfId="333" applyFont="1" applyFill="1" applyBorder="1" applyAlignment="1">
      <alignment horizontal="center" vertical="center"/>
      <protection/>
    </xf>
    <xf numFmtId="0" fontId="4" fillId="4" borderId="43" xfId="333" applyFont="1" applyFill="1" applyBorder="1" applyAlignment="1">
      <alignment horizontal="center" vertical="center"/>
      <protection/>
    </xf>
    <xf numFmtId="0" fontId="4" fillId="4" borderId="38" xfId="333" applyFont="1" applyFill="1" applyBorder="1" applyAlignment="1">
      <alignment horizontal="center" vertical="center"/>
      <protection/>
    </xf>
    <xf numFmtId="0" fontId="4" fillId="4" borderId="46" xfId="333" applyFont="1" applyFill="1" applyBorder="1" applyAlignment="1">
      <alignment horizontal="center" vertical="center"/>
      <protection/>
    </xf>
    <xf numFmtId="0" fontId="4" fillId="4" borderId="20" xfId="333" applyFont="1" applyFill="1" applyBorder="1" applyAlignment="1">
      <alignment horizontal="center" vertical="center"/>
      <protection/>
    </xf>
    <xf numFmtId="0" fontId="4" fillId="4" borderId="21" xfId="333" applyFont="1" applyFill="1" applyBorder="1" applyAlignment="1">
      <alignment horizontal="center" vertical="center"/>
      <protection/>
    </xf>
    <xf numFmtId="0" fontId="7" fillId="0" borderId="0" xfId="333" applyFont="1" applyFill="1" applyAlignment="1">
      <alignment horizontal="center" vertical="center"/>
      <protection/>
    </xf>
    <xf numFmtId="0" fontId="7" fillId="0" borderId="0" xfId="333" applyFont="1" applyFill="1" applyAlignment="1">
      <alignment vertical="center"/>
      <protection/>
    </xf>
    <xf numFmtId="0" fontId="4" fillId="4" borderId="44" xfId="333" applyFont="1" applyFill="1" applyBorder="1" applyAlignment="1">
      <alignment horizontal="center" vertical="center"/>
      <protection/>
    </xf>
    <xf numFmtId="0" fontId="4" fillId="4" borderId="12" xfId="333" applyFont="1" applyFill="1" applyBorder="1" applyAlignment="1">
      <alignment horizontal="center" vertical="center"/>
      <protection/>
    </xf>
    <xf numFmtId="0" fontId="4" fillId="4" borderId="17" xfId="333" applyFont="1" applyFill="1" applyBorder="1" applyAlignment="1">
      <alignment horizontal="center" vertical="center"/>
      <protection/>
    </xf>
    <xf numFmtId="0" fontId="4" fillId="4" borderId="12" xfId="333" applyFont="1" applyFill="1" applyBorder="1" applyAlignment="1">
      <alignment horizontal="center" vertical="center" wrapText="1"/>
      <protection/>
    </xf>
    <xf numFmtId="0" fontId="4" fillId="4" borderId="52" xfId="333" applyFont="1" applyFill="1" applyBorder="1" applyAlignment="1">
      <alignment horizontal="center" vertical="center"/>
      <protection/>
    </xf>
    <xf numFmtId="0" fontId="4" fillId="4" borderId="53" xfId="333" applyFont="1" applyFill="1" applyBorder="1" applyAlignment="1">
      <alignment horizontal="center" vertical="center"/>
      <protection/>
    </xf>
    <xf numFmtId="0" fontId="4" fillId="4" borderId="54" xfId="333" applyFont="1" applyFill="1" applyBorder="1" applyAlignment="1">
      <alignment horizontal="center" vertical="center"/>
      <protection/>
    </xf>
    <xf numFmtId="0" fontId="4" fillId="4" borderId="47" xfId="333" applyFont="1" applyFill="1" applyBorder="1" applyAlignment="1">
      <alignment horizontal="center" vertical="center"/>
      <protection/>
    </xf>
    <xf numFmtId="0" fontId="4" fillId="4" borderId="28" xfId="333" applyFont="1" applyFill="1" applyBorder="1" applyAlignment="1">
      <alignment horizontal="center" vertical="center"/>
      <protection/>
    </xf>
    <xf numFmtId="0" fontId="4" fillId="4" borderId="55" xfId="333" applyFont="1" applyFill="1" applyBorder="1" applyAlignment="1">
      <alignment horizontal="center" vertical="center"/>
      <protection/>
    </xf>
  </cellXfs>
  <cellStyles count="3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аналіз 08 08 2016" xfId="333"/>
    <cellStyle name="Обычный_ВИДАТКИ 18 04" xfId="334"/>
    <cellStyle name="Обычный_жовтень касові" xfId="335"/>
    <cellStyle name="Обычный_Книга1" xfId="336"/>
    <cellStyle name="Обычный_Книга2" xfId="337"/>
    <cellStyle name="Обычный_КФК" xfId="338"/>
    <cellStyle name="Обычный_щопонеділка" xfId="339"/>
    <cellStyle name="Followed Hyperlink" xfId="340"/>
    <cellStyle name="Плохой" xfId="341"/>
    <cellStyle name="Пояснение" xfId="342"/>
    <cellStyle name="Примечание" xfId="343"/>
    <cellStyle name="Percent" xfId="344"/>
    <cellStyle name="Связанная ячейка" xfId="345"/>
    <cellStyle name="Текст предупреждения" xfId="346"/>
    <cellStyle name="Comma" xfId="347"/>
    <cellStyle name="Comma [0]" xfId="348"/>
    <cellStyle name="Хороший" xfId="3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3"/>
  <sheetViews>
    <sheetView tabSelected="1" workbookViewId="0" topLeftCell="A1">
      <pane xSplit="2" ySplit="9" topLeftCell="K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0" sqref="G10"/>
    </sheetView>
  </sheetViews>
  <sheetFormatPr defaultColWidth="9.00390625" defaultRowHeight="12.75"/>
  <cols>
    <col min="1" max="1" width="7.125" style="1" hidden="1" customWidth="1"/>
    <col min="2" max="2" width="23.375" style="3" customWidth="1"/>
    <col min="3" max="4" width="18.125" style="3" customWidth="1"/>
    <col min="5" max="5" width="12.875" style="3" customWidth="1"/>
    <col min="6" max="6" width="14.625" style="3" customWidth="1"/>
    <col min="7" max="7" width="14.00390625" style="3" customWidth="1"/>
    <col min="8" max="8" width="6.125" style="3" customWidth="1"/>
    <col min="9" max="9" width="12.375" style="3" customWidth="1"/>
    <col min="10" max="10" width="14.00390625" style="3" customWidth="1"/>
    <col min="11" max="11" width="6.125" style="3" customWidth="1"/>
    <col min="12" max="12" width="13.625" style="3" customWidth="1"/>
    <col min="13" max="13" width="10.75390625" style="3" customWidth="1"/>
    <col min="14" max="14" width="6.125" style="3" customWidth="1"/>
    <col min="15" max="15" width="13.625" style="3" customWidth="1"/>
    <col min="16" max="16" width="14.375" style="3" customWidth="1"/>
    <col min="17" max="17" width="6.75390625" style="3" customWidth="1"/>
    <col min="18" max="18" width="12.125" style="3" customWidth="1"/>
    <col min="19" max="19" width="11.75390625" style="3" customWidth="1"/>
    <col min="20" max="20" width="7.125" style="3" customWidth="1"/>
    <col min="21" max="21" width="13.25390625" style="3" customWidth="1"/>
    <col min="22" max="22" width="12.75390625" style="3" customWidth="1"/>
    <col min="23" max="23" width="7.75390625" style="3" customWidth="1"/>
    <col min="24" max="24" width="12.625" style="3" customWidth="1"/>
    <col min="25" max="25" width="11.875" style="3" customWidth="1"/>
    <col min="26" max="26" width="6.625" style="3" customWidth="1"/>
    <col min="27" max="29" width="9.125" style="3" customWidth="1"/>
    <col min="30" max="30" width="11.875" style="3" customWidth="1"/>
    <col min="31" max="16384" width="9.125" style="3" customWidth="1"/>
  </cols>
  <sheetData>
    <row r="1" spans="2:4" ht="12.75">
      <c r="B1" s="2"/>
      <c r="C1" s="2"/>
      <c r="D1" s="2"/>
    </row>
    <row r="2" spans="2:4" ht="12.75">
      <c r="B2" s="4">
        <v>42590</v>
      </c>
      <c r="C2" s="4"/>
      <c r="D2" s="4"/>
    </row>
    <row r="5" spans="2:26" ht="18">
      <c r="B5" s="122" t="s">
        <v>1</v>
      </c>
      <c r="C5" s="122"/>
      <c r="D5" s="122"/>
      <c r="E5" s="122"/>
      <c r="F5" s="122"/>
      <c r="G5" s="122"/>
      <c r="H5" s="122"/>
      <c r="I5" s="122"/>
      <c r="J5" s="122"/>
      <c r="K5" s="122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</row>
    <row r="6" ht="13.5" thickBot="1"/>
    <row r="7" spans="1:26" ht="13.5" customHeight="1" thickBot="1">
      <c r="A7" s="5"/>
      <c r="B7" s="6"/>
      <c r="C7" s="112" t="s">
        <v>2</v>
      </c>
      <c r="D7" s="113"/>
      <c r="E7" s="114"/>
      <c r="F7" s="128" t="s">
        <v>3</v>
      </c>
      <c r="G7" s="129"/>
      <c r="H7" s="130"/>
      <c r="I7" s="119" t="s">
        <v>4</v>
      </c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1"/>
    </row>
    <row r="8" spans="1:26" ht="27.75" customHeight="1" thickBot="1">
      <c r="A8" s="7"/>
      <c r="B8" s="117" t="s">
        <v>5</v>
      </c>
      <c r="C8" s="115"/>
      <c r="D8" s="115"/>
      <c r="E8" s="116"/>
      <c r="F8" s="131"/>
      <c r="G8" s="132"/>
      <c r="H8" s="133"/>
      <c r="I8" s="119" t="s">
        <v>6</v>
      </c>
      <c r="J8" s="120"/>
      <c r="K8" s="121"/>
      <c r="L8" s="119" t="s">
        <v>7</v>
      </c>
      <c r="M8" s="120"/>
      <c r="N8" s="121"/>
      <c r="O8" s="124" t="s">
        <v>0</v>
      </c>
      <c r="P8" s="125"/>
      <c r="Q8" s="125"/>
      <c r="R8" s="125" t="s">
        <v>8</v>
      </c>
      <c r="S8" s="125"/>
      <c r="T8" s="125"/>
      <c r="U8" s="127" t="s">
        <v>9</v>
      </c>
      <c r="V8" s="125"/>
      <c r="W8" s="125"/>
      <c r="X8" s="125" t="s">
        <v>10</v>
      </c>
      <c r="Y8" s="125"/>
      <c r="Z8" s="126"/>
    </row>
    <row r="9" spans="1:26" ht="87.75" customHeight="1" thickBot="1">
      <c r="A9" s="7"/>
      <c r="B9" s="118"/>
      <c r="C9" s="102" t="s">
        <v>11</v>
      </c>
      <c r="D9" s="11" t="s">
        <v>12</v>
      </c>
      <c r="E9" s="9" t="s">
        <v>13</v>
      </c>
      <c r="F9" s="10" t="s">
        <v>14</v>
      </c>
      <c r="G9" s="11" t="s">
        <v>15</v>
      </c>
      <c r="H9" s="12" t="s">
        <v>13</v>
      </c>
      <c r="I9" s="10" t="s">
        <v>14</v>
      </c>
      <c r="J9" s="11" t="s">
        <v>15</v>
      </c>
      <c r="K9" s="8" t="s">
        <v>13</v>
      </c>
      <c r="L9" s="10" t="s">
        <v>14</v>
      </c>
      <c r="M9" s="11" t="s">
        <v>15</v>
      </c>
      <c r="N9" s="8" t="s">
        <v>13</v>
      </c>
      <c r="O9" s="10" t="s">
        <v>14</v>
      </c>
      <c r="P9" s="11" t="s">
        <v>15</v>
      </c>
      <c r="Q9" s="8" t="s">
        <v>13</v>
      </c>
      <c r="R9" s="10" t="s">
        <v>14</v>
      </c>
      <c r="S9" s="11" t="s">
        <v>15</v>
      </c>
      <c r="T9" s="8" t="s">
        <v>13</v>
      </c>
      <c r="U9" s="10" t="s">
        <v>14</v>
      </c>
      <c r="V9" s="11" t="s">
        <v>15</v>
      </c>
      <c r="W9" s="8" t="s">
        <v>13</v>
      </c>
      <c r="X9" s="10" t="s">
        <v>14</v>
      </c>
      <c r="Y9" s="11" t="s">
        <v>15</v>
      </c>
      <c r="Z9" s="13" t="s">
        <v>13</v>
      </c>
    </row>
    <row r="10" spans="1:26" ht="42.75" customHeight="1" thickBot="1">
      <c r="A10" s="14"/>
      <c r="B10" s="15" t="s">
        <v>16</v>
      </c>
      <c r="C10" s="103">
        <v>22409837</v>
      </c>
      <c r="D10" s="104">
        <v>24365416.33</v>
      </c>
      <c r="E10" s="16">
        <f aca="true" t="shared" si="0" ref="E10:E29">D10/C10*100</f>
        <v>108.72643263759572</v>
      </c>
      <c r="F10" s="17">
        <v>21117191</v>
      </c>
      <c r="G10" s="17">
        <v>16122378.870000001</v>
      </c>
      <c r="H10" s="18">
        <f aca="true" t="shared" si="1" ref="H10:H29">G10/F10*100</f>
        <v>76.34717548370898</v>
      </c>
      <c r="I10" s="19">
        <v>3950428</v>
      </c>
      <c r="J10" s="19">
        <v>2370024.37</v>
      </c>
      <c r="K10" s="20">
        <f aca="true" t="shared" si="2" ref="K10:K29">J10/I10*100</f>
        <v>59.994116333723845</v>
      </c>
      <c r="L10" s="21"/>
      <c r="M10" s="22"/>
      <c r="N10" s="23"/>
      <c r="O10" s="24">
        <v>7521423</v>
      </c>
      <c r="P10" s="24">
        <v>5794359.629999999</v>
      </c>
      <c r="Q10" s="25">
        <f aca="true" t="shared" si="3" ref="Q10:Q15">P10/O10*100</f>
        <v>77.03807683732185</v>
      </c>
      <c r="R10" s="26"/>
      <c r="S10" s="26"/>
      <c r="T10" s="20"/>
      <c r="U10" s="24">
        <v>8756340</v>
      </c>
      <c r="V10" s="24">
        <v>7161062.96</v>
      </c>
      <c r="W10" s="20">
        <f aca="true" t="shared" si="4" ref="W10:W18">V10/U10*100</f>
        <v>81.78146303135784</v>
      </c>
      <c r="X10" s="24"/>
      <c r="Y10" s="24"/>
      <c r="Z10" s="27"/>
    </row>
    <row r="11" spans="1:26" ht="39.75" customHeight="1">
      <c r="A11" s="7"/>
      <c r="B11" s="28" t="s">
        <v>17</v>
      </c>
      <c r="C11" s="105">
        <v>3521038</v>
      </c>
      <c r="D11" s="106">
        <v>4024613.02</v>
      </c>
      <c r="E11" s="29">
        <f t="shared" si="0"/>
        <v>114.30189109007061</v>
      </c>
      <c r="F11" s="30">
        <v>2897576</v>
      </c>
      <c r="G11" s="30">
        <v>2051375.73</v>
      </c>
      <c r="H11" s="31">
        <f t="shared" si="1"/>
        <v>70.79627005469399</v>
      </c>
      <c r="I11" s="32">
        <v>778566</v>
      </c>
      <c r="J11" s="32">
        <v>660469.24</v>
      </c>
      <c r="K11" s="31">
        <f t="shared" si="2"/>
        <v>84.83150304534234</v>
      </c>
      <c r="L11" s="33"/>
      <c r="M11" s="33"/>
      <c r="N11" s="31"/>
      <c r="O11" s="33">
        <v>1021391</v>
      </c>
      <c r="P11" s="33">
        <v>800846.86</v>
      </c>
      <c r="Q11" s="31">
        <f t="shared" si="3"/>
        <v>78.40747177133927</v>
      </c>
      <c r="R11" s="34"/>
      <c r="S11" s="34"/>
      <c r="T11" s="31"/>
      <c r="U11" s="33">
        <v>650496</v>
      </c>
      <c r="V11" s="33">
        <v>280114.3</v>
      </c>
      <c r="W11" s="31">
        <f t="shared" si="4"/>
        <v>43.061648342188114</v>
      </c>
      <c r="X11" s="33">
        <v>415319</v>
      </c>
      <c r="Y11" s="33">
        <v>295913.88</v>
      </c>
      <c r="Z11" s="35">
        <f>Y11/X11*100</f>
        <v>71.2497814932618</v>
      </c>
    </row>
    <row r="12" spans="1:26" ht="25.5">
      <c r="A12" s="7"/>
      <c r="B12" s="36" t="s">
        <v>18</v>
      </c>
      <c r="C12" s="105">
        <v>4156951</v>
      </c>
      <c r="D12" s="106">
        <v>4480035.42</v>
      </c>
      <c r="E12" s="37">
        <f t="shared" si="0"/>
        <v>107.77214886583941</v>
      </c>
      <c r="F12" s="30">
        <v>4170952</v>
      </c>
      <c r="G12" s="30">
        <v>2626366.86</v>
      </c>
      <c r="H12" s="38">
        <f t="shared" si="1"/>
        <v>62.968043266860896</v>
      </c>
      <c r="I12" s="32">
        <v>1008675</v>
      </c>
      <c r="J12" s="32">
        <v>736587.91</v>
      </c>
      <c r="K12" s="38">
        <f t="shared" si="2"/>
        <v>73.02529655240787</v>
      </c>
      <c r="L12" s="39"/>
      <c r="M12" s="39"/>
      <c r="N12" s="38"/>
      <c r="O12" s="40">
        <v>876976</v>
      </c>
      <c r="P12" s="40">
        <v>658276.38</v>
      </c>
      <c r="Q12" s="38">
        <f t="shared" si="3"/>
        <v>75.06207467479156</v>
      </c>
      <c r="R12" s="41"/>
      <c r="S12" s="41"/>
      <c r="T12" s="38"/>
      <c r="U12" s="40">
        <v>824018</v>
      </c>
      <c r="V12" s="40">
        <v>231772.1</v>
      </c>
      <c r="W12" s="38">
        <f t="shared" si="4"/>
        <v>28.127067612600698</v>
      </c>
      <c r="X12" s="40">
        <v>366383</v>
      </c>
      <c r="Y12" s="40">
        <v>254745.91</v>
      </c>
      <c r="Z12" s="42">
        <f>Y12/X12*100</f>
        <v>69.52994816899256</v>
      </c>
    </row>
    <row r="13" spans="1:26" ht="25.5">
      <c r="A13" s="7"/>
      <c r="B13" s="36" t="s">
        <v>19</v>
      </c>
      <c r="C13" s="105">
        <v>8170730</v>
      </c>
      <c r="D13" s="106">
        <v>8097543.94</v>
      </c>
      <c r="E13" s="37">
        <f t="shared" si="0"/>
        <v>99.10428982477698</v>
      </c>
      <c r="F13" s="30">
        <v>7593661</v>
      </c>
      <c r="G13" s="30">
        <v>6651122.499999999</v>
      </c>
      <c r="H13" s="38">
        <f t="shared" si="1"/>
        <v>87.587824897635</v>
      </c>
      <c r="I13" s="32">
        <v>1734232</v>
      </c>
      <c r="J13" s="32">
        <v>1503532.56</v>
      </c>
      <c r="K13" s="38">
        <f t="shared" si="2"/>
        <v>86.69731385420175</v>
      </c>
      <c r="L13" s="43"/>
      <c r="M13" s="43"/>
      <c r="N13" s="38"/>
      <c r="O13" s="40">
        <v>1890452</v>
      </c>
      <c r="P13" s="40">
        <v>1494957.25</v>
      </c>
      <c r="Q13" s="38">
        <f t="shared" si="3"/>
        <v>79.07935509602994</v>
      </c>
      <c r="R13" s="41"/>
      <c r="S13" s="41"/>
      <c r="T13" s="38"/>
      <c r="U13" s="40">
        <v>3650753</v>
      </c>
      <c r="V13" s="40">
        <v>3367912.14</v>
      </c>
      <c r="W13" s="38">
        <f t="shared" si="4"/>
        <v>92.25253365538562</v>
      </c>
      <c r="X13" s="40"/>
      <c r="Y13" s="40"/>
      <c r="Z13" s="42"/>
    </row>
    <row r="14" spans="1:26" ht="25.5">
      <c r="A14" s="7"/>
      <c r="B14" s="36" t="s">
        <v>20</v>
      </c>
      <c r="C14" s="105">
        <v>5106118</v>
      </c>
      <c r="D14" s="106">
        <v>5651884.42</v>
      </c>
      <c r="E14" s="37">
        <f t="shared" si="0"/>
        <v>110.68848036806043</v>
      </c>
      <c r="F14" s="30">
        <v>5905958</v>
      </c>
      <c r="G14" s="30">
        <v>3848932.98</v>
      </c>
      <c r="H14" s="38">
        <f t="shared" si="1"/>
        <v>65.17034120459373</v>
      </c>
      <c r="I14" s="32">
        <v>1053881</v>
      </c>
      <c r="J14" s="32">
        <v>794008.75</v>
      </c>
      <c r="K14" s="38">
        <f t="shared" si="2"/>
        <v>75.34140476960872</v>
      </c>
      <c r="L14" s="40">
        <v>327178</v>
      </c>
      <c r="M14" s="40">
        <v>225062.55</v>
      </c>
      <c r="N14" s="38">
        <f>M14/L14*100</f>
        <v>68.78902310057522</v>
      </c>
      <c r="O14" s="40">
        <v>2075253</v>
      </c>
      <c r="P14" s="40">
        <v>1612197.34</v>
      </c>
      <c r="Q14" s="38">
        <f t="shared" si="3"/>
        <v>77.68678517751812</v>
      </c>
      <c r="R14" s="41"/>
      <c r="S14" s="41"/>
      <c r="T14" s="38"/>
      <c r="U14" s="40">
        <v>931300</v>
      </c>
      <c r="V14" s="40">
        <v>332303.72</v>
      </c>
      <c r="W14" s="38">
        <f t="shared" si="4"/>
        <v>35.681705143348005</v>
      </c>
      <c r="X14" s="40">
        <v>522684</v>
      </c>
      <c r="Y14" s="40">
        <v>366431.3</v>
      </c>
      <c r="Z14" s="42">
        <f>Y14/X14*100</f>
        <v>70.10570440266012</v>
      </c>
    </row>
    <row r="15" spans="1:26" ht="25.5">
      <c r="A15" s="7"/>
      <c r="B15" s="36" t="s">
        <v>21</v>
      </c>
      <c r="C15" s="105">
        <v>1686688</v>
      </c>
      <c r="D15" s="106">
        <v>1538695.68</v>
      </c>
      <c r="E15" s="37">
        <f t="shared" si="0"/>
        <v>91.22586275588608</v>
      </c>
      <c r="F15" s="30">
        <v>1700172</v>
      </c>
      <c r="G15" s="30">
        <v>1312433.64</v>
      </c>
      <c r="H15" s="38">
        <f t="shared" si="1"/>
        <v>77.19416859000148</v>
      </c>
      <c r="I15" s="32">
        <v>232921</v>
      </c>
      <c r="J15" s="32">
        <v>200187.88</v>
      </c>
      <c r="K15" s="38">
        <f t="shared" si="2"/>
        <v>85.94668578616785</v>
      </c>
      <c r="L15" s="44"/>
      <c r="M15" s="45"/>
      <c r="N15" s="46"/>
      <c r="O15" s="40">
        <v>535036</v>
      </c>
      <c r="P15" s="40">
        <v>300718.31</v>
      </c>
      <c r="Q15" s="38">
        <f t="shared" si="3"/>
        <v>56.20524787117128</v>
      </c>
      <c r="R15" s="41"/>
      <c r="S15" s="41"/>
      <c r="T15" s="38"/>
      <c r="U15" s="40">
        <v>245534</v>
      </c>
      <c r="V15" s="40">
        <v>178076.11</v>
      </c>
      <c r="W15" s="38">
        <f t="shared" si="4"/>
        <v>72.52604934550814</v>
      </c>
      <c r="X15" s="40">
        <v>180931</v>
      </c>
      <c r="Y15" s="40">
        <v>130974.16</v>
      </c>
      <c r="Z15" s="42">
        <f>Y15/X15*100</f>
        <v>72.38901017514965</v>
      </c>
    </row>
    <row r="16" spans="1:26" ht="25.5">
      <c r="A16" s="7"/>
      <c r="B16" s="36" t="s">
        <v>22</v>
      </c>
      <c r="C16" s="105">
        <v>1788966</v>
      </c>
      <c r="D16" s="106">
        <v>1897269.16</v>
      </c>
      <c r="E16" s="37">
        <f t="shared" si="0"/>
        <v>106.0539529538292</v>
      </c>
      <c r="F16" s="30">
        <v>2497246</v>
      </c>
      <c r="G16" s="30">
        <v>1832436.65</v>
      </c>
      <c r="H16" s="38">
        <f t="shared" si="1"/>
        <v>73.37829953476749</v>
      </c>
      <c r="I16" s="32">
        <v>601650</v>
      </c>
      <c r="J16" s="32">
        <v>426701.58</v>
      </c>
      <c r="K16" s="38">
        <f t="shared" si="2"/>
        <v>70.92189478932934</v>
      </c>
      <c r="L16" s="44"/>
      <c r="M16" s="45"/>
      <c r="N16" s="47"/>
      <c r="O16" s="48"/>
      <c r="P16" s="48"/>
      <c r="Q16" s="38"/>
      <c r="R16" s="41"/>
      <c r="S16" s="41"/>
      <c r="T16" s="38"/>
      <c r="U16" s="40">
        <v>873115</v>
      </c>
      <c r="V16" s="40">
        <v>469325.74</v>
      </c>
      <c r="W16" s="38">
        <f t="shared" si="4"/>
        <v>53.7530268063199</v>
      </c>
      <c r="X16" s="40">
        <v>158304</v>
      </c>
      <c r="Y16" s="40">
        <v>82676.43</v>
      </c>
      <c r="Z16" s="42">
        <f>Y16/X16*100</f>
        <v>52.22636825348695</v>
      </c>
    </row>
    <row r="17" spans="1:26" ht="26.25" thickBot="1">
      <c r="A17" s="49"/>
      <c r="B17" s="50" t="s">
        <v>23</v>
      </c>
      <c r="C17" s="105">
        <v>14704969</v>
      </c>
      <c r="D17" s="106">
        <v>14625094.51</v>
      </c>
      <c r="E17" s="51">
        <f t="shared" si="0"/>
        <v>99.45681973215993</v>
      </c>
      <c r="F17" s="30">
        <v>14562982</v>
      </c>
      <c r="G17" s="30">
        <v>7644114.94</v>
      </c>
      <c r="H17" s="52">
        <f t="shared" si="1"/>
        <v>52.490039059308046</v>
      </c>
      <c r="I17" s="53">
        <v>2497720</v>
      </c>
      <c r="J17" s="53">
        <v>1201007.41</v>
      </c>
      <c r="K17" s="52">
        <f t="shared" si="2"/>
        <v>48.08414914401934</v>
      </c>
      <c r="L17" s="54"/>
      <c r="M17" s="55"/>
      <c r="N17" s="56"/>
      <c r="O17" s="57">
        <v>4129142</v>
      </c>
      <c r="P17" s="57">
        <v>2916850.29</v>
      </c>
      <c r="Q17" s="52">
        <f>P17/O17*100</f>
        <v>70.64059046649402</v>
      </c>
      <c r="R17" s="58"/>
      <c r="S17" s="58"/>
      <c r="T17" s="52"/>
      <c r="U17" s="57">
        <v>6110950</v>
      </c>
      <c r="V17" s="57">
        <v>2366825.85</v>
      </c>
      <c r="W17" s="52">
        <f t="shared" si="4"/>
        <v>38.73089863278214</v>
      </c>
      <c r="X17" s="57">
        <v>1245753</v>
      </c>
      <c r="Y17" s="57">
        <v>694975.76</v>
      </c>
      <c r="Z17" s="59">
        <f>Y17/X17*100</f>
        <v>55.7876047659528</v>
      </c>
    </row>
    <row r="18" spans="1:26" ht="26.25" thickBot="1">
      <c r="A18" s="60"/>
      <c r="B18" s="61" t="s">
        <v>24</v>
      </c>
      <c r="C18" s="82">
        <f>SUM(C11:C17)</f>
        <v>39135460</v>
      </c>
      <c r="D18" s="107">
        <f>SUM(D11:D17)</f>
        <v>40315136.15</v>
      </c>
      <c r="E18" s="62">
        <f t="shared" si="0"/>
        <v>103.01434083054089</v>
      </c>
      <c r="F18" s="63">
        <f>SUM(F11:F17)</f>
        <v>39328547</v>
      </c>
      <c r="G18" s="63">
        <f>SUM(G11:G17)</f>
        <v>25966783.3</v>
      </c>
      <c r="H18" s="64">
        <f t="shared" si="1"/>
        <v>66.02528005929128</v>
      </c>
      <c r="I18" s="63">
        <f>SUM(I11:I17)</f>
        <v>7907645</v>
      </c>
      <c r="J18" s="63">
        <f>SUM(J11:J17)</f>
        <v>5522495.33</v>
      </c>
      <c r="K18" s="64">
        <f t="shared" si="2"/>
        <v>69.8374210020809</v>
      </c>
      <c r="L18" s="65">
        <f>SUM(L11:L17)</f>
        <v>327178</v>
      </c>
      <c r="M18" s="63">
        <f>SUM(M11:M17)</f>
        <v>225062.55</v>
      </c>
      <c r="N18" s="64">
        <f>M18/L18*100</f>
        <v>68.78902310057522</v>
      </c>
      <c r="O18" s="63">
        <f>SUM(O11:O17)</f>
        <v>10528250</v>
      </c>
      <c r="P18" s="63">
        <f>SUM(P11:P17)</f>
        <v>7783846.43</v>
      </c>
      <c r="Q18" s="64">
        <f>P18/O18*100</f>
        <v>73.93295590435257</v>
      </c>
      <c r="R18" s="66">
        <f>SUM(R11:R17)</f>
        <v>0</v>
      </c>
      <c r="S18" s="66">
        <f>SUM(S11:S17)</f>
        <v>0</v>
      </c>
      <c r="T18" s="64"/>
      <c r="U18" s="63">
        <f>SUM(U11:U17)</f>
        <v>13286166</v>
      </c>
      <c r="V18" s="63">
        <f>SUM(V11:V17)</f>
        <v>7226329.960000001</v>
      </c>
      <c r="W18" s="64">
        <f t="shared" si="4"/>
        <v>54.38988162574516</v>
      </c>
      <c r="X18" s="63">
        <f>SUM(X11:X17)</f>
        <v>2889374</v>
      </c>
      <c r="Y18" s="63">
        <f>SUM(Y11:Y17)</f>
        <v>1825717.4400000002</v>
      </c>
      <c r="Z18" s="27">
        <f>Y18/X18*100</f>
        <v>63.18730077864617</v>
      </c>
    </row>
    <row r="19" spans="1:26" ht="25.5">
      <c r="A19" s="7"/>
      <c r="B19" s="28" t="s">
        <v>25</v>
      </c>
      <c r="C19" s="108">
        <v>854115</v>
      </c>
      <c r="D19" s="109">
        <v>866650.06</v>
      </c>
      <c r="E19" s="67">
        <f t="shared" si="0"/>
        <v>101.46760799189805</v>
      </c>
      <c r="F19" s="68">
        <v>878971</v>
      </c>
      <c r="G19" s="68">
        <v>805233.18</v>
      </c>
      <c r="H19" s="31">
        <f t="shared" si="1"/>
        <v>91.61089273707552</v>
      </c>
      <c r="I19" s="69">
        <v>378871</v>
      </c>
      <c r="J19" s="69">
        <v>305233.18</v>
      </c>
      <c r="K19" s="31">
        <f t="shared" si="2"/>
        <v>80.56388058204507</v>
      </c>
      <c r="L19" s="70"/>
      <c r="M19" s="71"/>
      <c r="N19" s="72"/>
      <c r="O19" s="73"/>
      <c r="P19" s="73"/>
      <c r="Q19" s="31"/>
      <c r="R19" s="74"/>
      <c r="S19" s="74"/>
      <c r="T19" s="31"/>
      <c r="U19" s="33">
        <v>100</v>
      </c>
      <c r="V19" s="33">
        <v>0</v>
      </c>
      <c r="W19" s="31"/>
      <c r="X19" s="75"/>
      <c r="Y19" s="75"/>
      <c r="Z19" s="35"/>
    </row>
    <row r="20" spans="1:26" ht="25.5">
      <c r="A20" s="7"/>
      <c r="B20" s="36" t="s">
        <v>26</v>
      </c>
      <c r="C20" s="108">
        <v>1530228</v>
      </c>
      <c r="D20" s="109">
        <v>1502393.89</v>
      </c>
      <c r="E20" s="76">
        <f t="shared" si="0"/>
        <v>98.18104818366935</v>
      </c>
      <c r="F20" s="68">
        <v>1551446</v>
      </c>
      <c r="G20" s="68">
        <v>1131470.71</v>
      </c>
      <c r="H20" s="38">
        <f t="shared" si="1"/>
        <v>72.93007362164072</v>
      </c>
      <c r="I20" s="69">
        <v>462883</v>
      </c>
      <c r="J20" s="69">
        <v>373626.26</v>
      </c>
      <c r="K20" s="38">
        <f t="shared" si="2"/>
        <v>80.71721363713941</v>
      </c>
      <c r="L20" s="77"/>
      <c r="M20" s="45"/>
      <c r="N20" s="47"/>
      <c r="O20" s="40">
        <v>735174</v>
      </c>
      <c r="P20" s="40">
        <v>505732.43</v>
      </c>
      <c r="Q20" s="38">
        <f>P20/O20*100</f>
        <v>68.79084815295427</v>
      </c>
      <c r="R20" s="41"/>
      <c r="S20" s="41"/>
      <c r="T20" s="38"/>
      <c r="U20" s="40">
        <v>36500</v>
      </c>
      <c r="V20" s="40">
        <v>26161.23</v>
      </c>
      <c r="W20" s="38">
        <f aca="true" t="shared" si="5" ref="W20:W27">V20/U20*100</f>
        <v>71.67460273972603</v>
      </c>
      <c r="X20" s="40">
        <v>290718</v>
      </c>
      <c r="Y20" s="40">
        <v>204095.37</v>
      </c>
      <c r="Z20" s="42">
        <f aca="true" t="shared" si="6" ref="Z20:Z29">Y20/X20*100</f>
        <v>70.20389862340825</v>
      </c>
    </row>
    <row r="21" spans="1:26" ht="25.5">
      <c r="A21" s="7"/>
      <c r="B21" s="36" t="s">
        <v>27</v>
      </c>
      <c r="C21" s="108">
        <v>547195</v>
      </c>
      <c r="D21" s="109">
        <v>507990.38</v>
      </c>
      <c r="E21" s="76">
        <f t="shared" si="0"/>
        <v>92.83534754520784</v>
      </c>
      <c r="F21" s="68">
        <v>654605</v>
      </c>
      <c r="G21" s="68">
        <v>430462.23</v>
      </c>
      <c r="H21" s="38">
        <f t="shared" si="1"/>
        <v>65.7590806669671</v>
      </c>
      <c r="I21" s="69">
        <v>301580</v>
      </c>
      <c r="J21" s="69">
        <v>236149.67</v>
      </c>
      <c r="K21" s="38">
        <f t="shared" si="2"/>
        <v>78.30415478480006</v>
      </c>
      <c r="L21" s="77"/>
      <c r="M21" s="45"/>
      <c r="N21" s="47"/>
      <c r="O21" s="48"/>
      <c r="P21" s="48"/>
      <c r="Q21" s="38"/>
      <c r="R21" s="41"/>
      <c r="S21" s="41"/>
      <c r="T21" s="38"/>
      <c r="U21" s="40">
        <v>17850</v>
      </c>
      <c r="V21" s="40">
        <v>15881.9</v>
      </c>
      <c r="W21" s="38">
        <f t="shared" si="5"/>
        <v>88.97422969187674</v>
      </c>
      <c r="X21" s="40">
        <v>335175</v>
      </c>
      <c r="Y21" s="40">
        <v>178430.66</v>
      </c>
      <c r="Z21" s="42">
        <f t="shared" si="6"/>
        <v>53.23507421496233</v>
      </c>
    </row>
    <row r="22" spans="1:26" ht="25.5">
      <c r="A22" s="7"/>
      <c r="B22" s="36" t="s">
        <v>28</v>
      </c>
      <c r="C22" s="108">
        <v>952343</v>
      </c>
      <c r="D22" s="109">
        <v>951393.6</v>
      </c>
      <c r="E22" s="76">
        <f t="shared" si="0"/>
        <v>99.90030902731473</v>
      </c>
      <c r="F22" s="68">
        <v>1084998</v>
      </c>
      <c r="G22" s="68">
        <v>554369.78</v>
      </c>
      <c r="H22" s="38">
        <f t="shared" si="1"/>
        <v>51.09408312273387</v>
      </c>
      <c r="I22" s="69">
        <v>489684</v>
      </c>
      <c r="J22" s="69">
        <v>383076.66</v>
      </c>
      <c r="K22" s="38">
        <f t="shared" si="2"/>
        <v>78.22936015879628</v>
      </c>
      <c r="L22" s="77"/>
      <c r="M22" s="45"/>
      <c r="N22" s="47"/>
      <c r="O22" s="40"/>
      <c r="P22" s="40"/>
      <c r="Q22" s="38"/>
      <c r="R22" s="41"/>
      <c r="S22" s="41"/>
      <c r="T22" s="38"/>
      <c r="U22" s="40">
        <v>388007</v>
      </c>
      <c r="V22" s="40">
        <v>64317.16</v>
      </c>
      <c r="W22" s="38">
        <f t="shared" si="5"/>
        <v>16.57628857211339</v>
      </c>
      <c r="X22" s="40">
        <v>185807</v>
      </c>
      <c r="Y22" s="40">
        <v>90029.28</v>
      </c>
      <c r="Z22" s="42">
        <f t="shared" si="6"/>
        <v>48.45311532934712</v>
      </c>
    </row>
    <row r="23" spans="1:26" ht="27.75" customHeight="1">
      <c r="A23" s="7"/>
      <c r="B23" s="36" t="s">
        <v>29</v>
      </c>
      <c r="C23" s="108">
        <v>1010435</v>
      </c>
      <c r="D23" s="109">
        <v>1046295.21</v>
      </c>
      <c r="E23" s="76">
        <f t="shared" si="0"/>
        <v>103.54898731734352</v>
      </c>
      <c r="F23" s="68">
        <v>1247272</v>
      </c>
      <c r="G23" s="68">
        <v>889630.27</v>
      </c>
      <c r="H23" s="38">
        <f t="shared" si="1"/>
        <v>71.32608364494673</v>
      </c>
      <c r="I23" s="69">
        <v>694079</v>
      </c>
      <c r="J23" s="69">
        <v>485445.79</v>
      </c>
      <c r="K23" s="38">
        <f t="shared" si="2"/>
        <v>69.94099951158297</v>
      </c>
      <c r="L23" s="77"/>
      <c r="M23" s="45"/>
      <c r="N23" s="47"/>
      <c r="O23" s="40"/>
      <c r="P23" s="40"/>
      <c r="Q23" s="38"/>
      <c r="R23" s="41"/>
      <c r="S23" s="41"/>
      <c r="T23" s="38"/>
      <c r="U23" s="40">
        <v>328421</v>
      </c>
      <c r="V23" s="40">
        <v>248810.03</v>
      </c>
      <c r="W23" s="38">
        <f t="shared" si="5"/>
        <v>75.75947640376225</v>
      </c>
      <c r="X23" s="40">
        <v>178772</v>
      </c>
      <c r="Y23" s="40">
        <v>134034.45</v>
      </c>
      <c r="Z23" s="42">
        <f t="shared" si="6"/>
        <v>74.97507999015507</v>
      </c>
    </row>
    <row r="24" spans="1:30" ht="25.5">
      <c r="A24" s="7"/>
      <c r="B24" s="36" t="s">
        <v>30</v>
      </c>
      <c r="C24" s="108">
        <v>1163488</v>
      </c>
      <c r="D24" s="109">
        <v>1193799.25</v>
      </c>
      <c r="E24" s="76">
        <f t="shared" si="0"/>
        <v>102.60520521053935</v>
      </c>
      <c r="F24" s="68">
        <v>1329271</v>
      </c>
      <c r="G24" s="68">
        <v>1135732.97</v>
      </c>
      <c r="H24" s="38">
        <f t="shared" si="1"/>
        <v>85.44028794730345</v>
      </c>
      <c r="I24" s="69">
        <v>478150</v>
      </c>
      <c r="J24" s="69">
        <v>411065.47</v>
      </c>
      <c r="K24" s="38">
        <f t="shared" si="2"/>
        <v>85.96998222315172</v>
      </c>
      <c r="L24" s="77"/>
      <c r="M24" s="45"/>
      <c r="N24" s="47"/>
      <c r="O24" s="48"/>
      <c r="P24" s="48"/>
      <c r="Q24" s="38"/>
      <c r="R24" s="41"/>
      <c r="S24" s="41"/>
      <c r="T24" s="38"/>
      <c r="U24" s="40">
        <v>117138</v>
      </c>
      <c r="V24" s="40">
        <v>29600</v>
      </c>
      <c r="W24" s="38">
        <f t="shared" si="5"/>
        <v>25.269340436066862</v>
      </c>
      <c r="X24" s="40">
        <v>207516</v>
      </c>
      <c r="Y24" s="40">
        <v>175022.5</v>
      </c>
      <c r="Z24" s="42">
        <f t="shared" si="6"/>
        <v>84.34168931552266</v>
      </c>
      <c r="AD24" s="78"/>
    </row>
    <row r="25" spans="1:26" ht="26.25" thickBot="1">
      <c r="A25" s="49"/>
      <c r="B25" s="50" t="s">
        <v>31</v>
      </c>
      <c r="C25" s="108">
        <v>8125108</v>
      </c>
      <c r="D25" s="109">
        <v>9280789.469999999</v>
      </c>
      <c r="E25" s="79">
        <f t="shared" si="0"/>
        <v>114.22358287422148</v>
      </c>
      <c r="F25" s="68">
        <v>10444667</v>
      </c>
      <c r="G25" s="68">
        <v>6893125.28</v>
      </c>
      <c r="H25" s="52">
        <f t="shared" si="1"/>
        <v>65.99660171071035</v>
      </c>
      <c r="I25" s="69">
        <v>1532680</v>
      </c>
      <c r="J25" s="69">
        <v>983406.45</v>
      </c>
      <c r="K25" s="52">
        <f t="shared" si="2"/>
        <v>64.16254208314847</v>
      </c>
      <c r="L25" s="80"/>
      <c r="M25" s="55"/>
      <c r="N25" s="56"/>
      <c r="O25" s="57">
        <v>3199048</v>
      </c>
      <c r="P25" s="57">
        <v>1525920.22</v>
      </c>
      <c r="Q25" s="52">
        <f>P25/O25*100</f>
        <v>47.6991973862224</v>
      </c>
      <c r="R25" s="58"/>
      <c r="S25" s="58"/>
      <c r="T25" s="52"/>
      <c r="U25" s="57">
        <v>5388480</v>
      </c>
      <c r="V25" s="57">
        <v>4133264.18</v>
      </c>
      <c r="W25" s="52">
        <f t="shared" si="5"/>
        <v>76.7055678039076</v>
      </c>
      <c r="X25" s="57">
        <v>145399</v>
      </c>
      <c r="Y25" s="57">
        <v>86474.43</v>
      </c>
      <c r="Z25" s="59">
        <f t="shared" si="6"/>
        <v>59.47388221377038</v>
      </c>
    </row>
    <row r="26" spans="1:26" ht="37.5" customHeight="1" thickBot="1">
      <c r="A26" s="7"/>
      <c r="B26" s="61" t="s">
        <v>32</v>
      </c>
      <c r="C26" s="82">
        <f>SUM(C19:C25)</f>
        <v>14182912</v>
      </c>
      <c r="D26" s="63">
        <f>SUM(D19:D25)</f>
        <v>15349311.86</v>
      </c>
      <c r="E26" s="81">
        <f t="shared" si="0"/>
        <v>108.22398009661202</v>
      </c>
      <c r="F26" s="82">
        <f>SUM(F19:F25)</f>
        <v>17191230</v>
      </c>
      <c r="G26" s="63">
        <f>SUM(G19:G25)</f>
        <v>11840024.420000002</v>
      </c>
      <c r="H26" s="64">
        <f t="shared" si="1"/>
        <v>68.87246822944026</v>
      </c>
      <c r="I26" s="63">
        <f>SUM(I19:I25)</f>
        <v>4337927</v>
      </c>
      <c r="J26" s="63">
        <f>SUM(J19:J25)</f>
        <v>3178003.4800000004</v>
      </c>
      <c r="K26" s="64">
        <f t="shared" si="2"/>
        <v>73.26087967824265</v>
      </c>
      <c r="L26" s="66">
        <f>SUM(L19:L25)</f>
        <v>0</v>
      </c>
      <c r="M26" s="66">
        <f>SUM(M19:M25)</f>
        <v>0</v>
      </c>
      <c r="N26" s="65">
        <f>SUM(N19:N25)</f>
        <v>0</v>
      </c>
      <c r="O26" s="63">
        <f>SUM(O19:O25)</f>
        <v>3934222</v>
      </c>
      <c r="P26" s="63">
        <f>SUM(P19:P25)</f>
        <v>2031652.65</v>
      </c>
      <c r="Q26" s="64">
        <f>P26/O26*100</f>
        <v>51.64051876076133</v>
      </c>
      <c r="R26" s="66"/>
      <c r="S26" s="66"/>
      <c r="T26" s="64"/>
      <c r="U26" s="63">
        <f>SUM(U19:U25)</f>
        <v>6276496</v>
      </c>
      <c r="V26" s="63">
        <f>SUM(V19:V25)</f>
        <v>4518034.5</v>
      </c>
      <c r="W26" s="64">
        <f t="shared" si="5"/>
        <v>71.98338850211965</v>
      </c>
      <c r="X26" s="63">
        <f>SUM(X19:X25)</f>
        <v>1343387</v>
      </c>
      <c r="Y26" s="63">
        <f>SUM(Y19:Y25)</f>
        <v>868086.69</v>
      </c>
      <c r="Z26" s="27">
        <f t="shared" si="6"/>
        <v>64.61925640191545</v>
      </c>
    </row>
    <row r="27" spans="1:26" ht="22.5" customHeight="1" thickBot="1">
      <c r="A27" s="7"/>
      <c r="B27" s="83" t="s">
        <v>33</v>
      </c>
      <c r="C27" s="82">
        <f>C10+C18+C26</f>
        <v>75728209</v>
      </c>
      <c r="D27" s="63">
        <f>D10+D18+D26</f>
        <v>80029864.34</v>
      </c>
      <c r="E27" s="62">
        <f t="shared" si="0"/>
        <v>105.68038700083346</v>
      </c>
      <c r="F27" s="82">
        <f>F10+F18+F26</f>
        <v>77636968</v>
      </c>
      <c r="G27" s="63">
        <f>G10+G18+G26</f>
        <v>53929186.59</v>
      </c>
      <c r="H27" s="84">
        <f t="shared" si="1"/>
        <v>69.4632827366468</v>
      </c>
      <c r="I27" s="63">
        <f>I10+I18+I26</f>
        <v>16196000</v>
      </c>
      <c r="J27" s="63">
        <f>J10+J18+J26</f>
        <v>11070523.18</v>
      </c>
      <c r="K27" s="84">
        <f t="shared" si="2"/>
        <v>68.35344023215609</v>
      </c>
      <c r="L27" s="63">
        <f>L10+L18+L26</f>
        <v>327178</v>
      </c>
      <c r="M27" s="63">
        <f>M10+M18+M26</f>
        <v>225062.55</v>
      </c>
      <c r="N27" s="85">
        <f>N10+N18+N26</f>
        <v>68.78902310057522</v>
      </c>
      <c r="O27" s="63">
        <f>O10+O18+O26</f>
        <v>21983895</v>
      </c>
      <c r="P27" s="63">
        <f>P10+P18+P26</f>
        <v>15609858.709999999</v>
      </c>
      <c r="Q27" s="84">
        <f>P27/O27*100</f>
        <v>71.0058827609939</v>
      </c>
      <c r="R27" s="63"/>
      <c r="S27" s="63"/>
      <c r="T27" s="86"/>
      <c r="U27" s="63">
        <f>U10+U18+U26</f>
        <v>28319002</v>
      </c>
      <c r="V27" s="63">
        <f>V10+V18+V26</f>
        <v>18905427.42</v>
      </c>
      <c r="W27" s="84">
        <f t="shared" si="5"/>
        <v>66.75880534208092</v>
      </c>
      <c r="X27" s="63">
        <f>X10+X18+X26</f>
        <v>4232761</v>
      </c>
      <c r="Y27" s="63">
        <f>Y10+Y18+Y26</f>
        <v>2693804.13</v>
      </c>
      <c r="Z27" s="87">
        <f t="shared" si="6"/>
        <v>63.64177259240481</v>
      </c>
    </row>
    <row r="28" spans="1:26" ht="28.5" customHeight="1" thickBot="1">
      <c r="A28" s="88"/>
      <c r="B28" s="89" t="s">
        <v>34</v>
      </c>
      <c r="C28" s="110">
        <v>272590394</v>
      </c>
      <c r="D28" s="111">
        <v>272559520.49</v>
      </c>
      <c r="E28" s="90">
        <f t="shared" si="0"/>
        <v>99.98867402862332</v>
      </c>
      <c r="F28" s="91">
        <v>272003335</v>
      </c>
      <c r="G28" s="92">
        <v>239149204.91</v>
      </c>
      <c r="H28" s="84">
        <f t="shared" si="1"/>
        <v>87.92142379798395</v>
      </c>
      <c r="I28" s="93">
        <v>1542960</v>
      </c>
      <c r="J28" s="93">
        <v>1076924.67</v>
      </c>
      <c r="K28" s="84">
        <f t="shared" si="2"/>
        <v>69.79601998755638</v>
      </c>
      <c r="L28" s="94"/>
      <c r="M28" s="95"/>
      <c r="N28" s="96"/>
      <c r="O28" s="94">
        <v>65797564</v>
      </c>
      <c r="P28" s="95">
        <v>54261435.42000001</v>
      </c>
      <c r="Q28" s="84">
        <f>P28/O28*100</f>
        <v>82.46724061091382</v>
      </c>
      <c r="R28" s="94">
        <v>39927100</v>
      </c>
      <c r="S28" s="95">
        <v>34205521.20999999</v>
      </c>
      <c r="T28" s="84">
        <f>S28/R28*100</f>
        <v>85.66993648424251</v>
      </c>
      <c r="U28" s="94"/>
      <c r="V28" s="95"/>
      <c r="W28" s="84"/>
      <c r="X28" s="94">
        <v>8025599</v>
      </c>
      <c r="Y28" s="95">
        <v>6457041.869999999</v>
      </c>
      <c r="Z28" s="87">
        <f t="shared" si="6"/>
        <v>80.45557559005874</v>
      </c>
    </row>
    <row r="29" spans="1:26" ht="24.75" customHeight="1" thickBot="1">
      <c r="A29" s="49"/>
      <c r="B29" s="97" t="s">
        <v>35</v>
      </c>
      <c r="C29" s="98">
        <f>C27+C28</f>
        <v>348318603</v>
      </c>
      <c r="D29" s="99">
        <f>D27+D28</f>
        <v>352589384.83000004</v>
      </c>
      <c r="E29" s="62">
        <f t="shared" si="0"/>
        <v>101.22611361931766</v>
      </c>
      <c r="F29" s="98">
        <f>F27+F28</f>
        <v>349640303</v>
      </c>
      <c r="G29" s="99">
        <f>G27+G28</f>
        <v>293078391.5</v>
      </c>
      <c r="H29" s="64">
        <f t="shared" si="1"/>
        <v>83.82282848553646</v>
      </c>
      <c r="I29" s="98">
        <f>I27+I28</f>
        <v>17738960</v>
      </c>
      <c r="J29" s="98">
        <f>J27+J28</f>
        <v>12147447.85</v>
      </c>
      <c r="K29" s="64">
        <f t="shared" si="2"/>
        <v>68.47891787342662</v>
      </c>
      <c r="L29" s="99">
        <f>L27+L28</f>
        <v>327178</v>
      </c>
      <c r="M29" s="99">
        <f>M27+M28</f>
        <v>225062.55</v>
      </c>
      <c r="N29" s="20">
        <f>N27+N28</f>
        <v>68.78902310057522</v>
      </c>
      <c r="O29" s="99">
        <f>O27+O28</f>
        <v>87781459</v>
      </c>
      <c r="P29" s="99">
        <f>P27+P28</f>
        <v>69871294.13000001</v>
      </c>
      <c r="Q29" s="64">
        <f>P29/O29*100</f>
        <v>79.59687037099715</v>
      </c>
      <c r="R29" s="99">
        <f>R27+R28</f>
        <v>39927100</v>
      </c>
      <c r="S29" s="99">
        <f>S27+S28</f>
        <v>34205521.20999999</v>
      </c>
      <c r="T29" s="64">
        <f>S29/R29*100</f>
        <v>85.66993648424251</v>
      </c>
      <c r="U29" s="99">
        <f>U27+U28</f>
        <v>28319002</v>
      </c>
      <c r="V29" s="99">
        <f>V27+V28</f>
        <v>18905427.42</v>
      </c>
      <c r="W29" s="64">
        <f>V29/U29*100</f>
        <v>66.75880534208092</v>
      </c>
      <c r="X29" s="99">
        <f>X27+X28</f>
        <v>12258360</v>
      </c>
      <c r="Y29" s="99">
        <f>Y27+Y28</f>
        <v>9150846</v>
      </c>
      <c r="Z29" s="27">
        <f t="shared" si="6"/>
        <v>74.64983896703964</v>
      </c>
    </row>
    <row r="30" spans="9:25" ht="12.75">
      <c r="I30" s="100"/>
      <c r="J30" s="101"/>
      <c r="K30" s="100"/>
      <c r="L30" s="100"/>
      <c r="M30" s="100"/>
      <c r="N30" s="100"/>
      <c r="O30" s="100"/>
      <c r="P30" s="101"/>
      <c r="Q30" s="100"/>
      <c r="R30" s="100"/>
      <c r="S30" s="101"/>
      <c r="T30" s="100"/>
      <c r="U30" s="100"/>
      <c r="V30" s="100"/>
      <c r="W30" s="100"/>
      <c r="X30" s="100"/>
      <c r="Y30" s="101"/>
    </row>
    <row r="33" spans="6:7" ht="12.75">
      <c r="F33" s="101"/>
      <c r="G33" s="101"/>
    </row>
  </sheetData>
  <sheetProtection/>
  <mergeCells count="11"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  <mergeCell ref="L8:N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2016-08-08T08:32:48Z</dcterms:created>
  <dcterms:modified xsi:type="dcterms:W3CDTF">2016-08-08T08:55:57Z</dcterms:modified>
  <cp:category/>
  <cp:version/>
  <cp:contentType/>
  <cp:contentStatus/>
</cp:coreProperties>
</file>