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98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<sst xmlns="http://schemas.openxmlformats.org/spreadsheetml/2006/main" count="55" uniqueCount="36">
  <si>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09.03.2016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</si>
  <si>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</si>
  <si>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</si>
  <si>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</si>
  <si>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</si>
  <si>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</si>
  <si>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</si>
  <si>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</si>
  <si>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</si>
  <si>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</si>
  <si>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</si>
  <si>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січень-березень</t>
  </si>
  <si>
    <t>виконання по доходах за січень-березень</t>
  </si>
  <si>
    <t>%</t>
  </si>
  <si>
    <t>затерджено з урахуванням змін на 
січень-березень</t>
  </si>
  <si>
    <t>касові видатки  за січень-березень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</si>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</sst>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0"/>
    <numFmt numFmtId="166" formatCode="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"/>
      <color theme="3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14" fontId="1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4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 wrapText="1"/>
    </xf>
    <xf numFmtId="0" fontId="21" fillId="0" borderId="26" xfId="80" applyBorder="1" applyAlignment="1">
      <alignment vertical="center"/>
      <protection/>
    </xf>
    <xf numFmtId="0" fontId="21" fillId="0" borderId="27" xfId="80" applyBorder="1" applyAlignment="1">
      <alignment vertical="center"/>
      <protection/>
    </xf>
    <xf numFmtId="164" fontId="18" fillId="0" borderId="21" xfId="0" applyNumberFormat="1" applyFont="1" applyFill="1" applyBorder="1" applyAlignment="1">
      <alignment vertical="center"/>
    </xf>
    <xf numFmtId="165" fontId="22" fillId="0" borderId="27" xfId="82" applyNumberFormat="1" applyFont="1" applyBorder="1" applyAlignment="1">
      <alignment vertical="center" wrapText="1"/>
      <protection/>
    </xf>
    <xf numFmtId="164" fontId="18" fillId="0" borderId="27" xfId="0" applyNumberFormat="1" applyFont="1" applyFill="1" applyBorder="1" applyAlignment="1">
      <alignment horizontal="center" vertical="center"/>
    </xf>
    <xf numFmtId="165" fontId="22" fillId="0" borderId="17" xfId="79" applyNumberFormat="1" applyFont="1" applyBorder="1" applyAlignment="1">
      <alignment vertical="center" wrapText="1"/>
      <protection/>
    </xf>
    <xf numFmtId="164" fontId="18" fillId="0" borderId="17" xfId="0" applyNumberFormat="1" applyFont="1" applyFill="1" applyBorder="1" applyAlignment="1">
      <alignment horizontal="center" vertical="center"/>
    </xf>
    <xf numFmtId="14" fontId="18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" fontId="22" fillId="0" borderId="17" xfId="78" applyNumberFormat="1" applyFont="1" applyFill="1" applyBorder="1" applyAlignment="1">
      <alignment vertical="center" wrapText="1"/>
      <protection/>
    </xf>
    <xf numFmtId="164" fontId="18" fillId="0" borderId="17" xfId="0" applyNumberFormat="1" applyFont="1" applyFill="1" applyBorder="1" applyAlignment="1">
      <alignment horizontal="right" vertical="center"/>
    </xf>
    <xf numFmtId="165" fontId="18" fillId="0" borderId="17" xfId="0" applyNumberFormat="1" applyFont="1" applyFill="1" applyBorder="1" applyAlignment="1">
      <alignment horizontal="center" vertical="center" wrapText="1"/>
    </xf>
    <xf numFmtId="164" fontId="18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21" fillId="0" borderId="36" xfId="80" applyBorder="1" applyAlignment="1">
      <alignment vertical="center"/>
      <protection/>
    </xf>
    <xf numFmtId="0" fontId="21" fillId="0" borderId="37" xfId="80" applyBorder="1" applyAlignment="1">
      <alignment vertical="center"/>
      <protection/>
    </xf>
    <xf numFmtId="164" fontId="18" fillId="0" borderId="38" xfId="0" applyNumberFormat="1" applyFont="1" applyFill="1" applyBorder="1" applyAlignment="1">
      <alignment vertical="center"/>
    </xf>
    <xf numFmtId="165" fontId="21" fillId="0" borderId="37" xfId="82" applyNumberFormat="1" applyFont="1" applyBorder="1" applyAlignment="1">
      <alignment vertical="center" wrapText="1"/>
      <protection/>
    </xf>
    <xf numFmtId="164" fontId="18" fillId="0" borderId="37" xfId="0" applyNumberFormat="1" applyFont="1" applyFill="1" applyBorder="1" applyAlignment="1">
      <alignment vertical="center"/>
    </xf>
    <xf numFmtId="165" fontId="21" fillId="0" borderId="37" xfId="79" applyNumberFormat="1" applyFont="1" applyBorder="1" applyAlignment="1">
      <alignment vertical="center" wrapText="1"/>
      <protection/>
    </xf>
    <xf numFmtId="1" fontId="21" fillId="0" borderId="37" xfId="78" applyNumberFormat="1" applyFont="1" applyFill="1" applyBorder="1" applyAlignment="1">
      <alignment vertical="center" wrapText="1"/>
      <protection/>
    </xf>
    <xf numFmtId="165" fontId="0" fillId="0" borderId="37" xfId="0" applyNumberFormat="1" applyFont="1" applyFill="1" applyBorder="1" applyAlignment="1">
      <alignment vertical="center"/>
    </xf>
    <xf numFmtId="164" fontId="18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64" fontId="18" fillId="0" borderId="41" xfId="0" applyNumberFormat="1" applyFont="1" applyFill="1" applyBorder="1" applyAlignment="1">
      <alignment vertical="center"/>
    </xf>
    <xf numFmtId="164" fontId="18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21" fillId="0" borderId="24" xfId="78" applyNumberFormat="1" applyFont="1" applyFill="1" applyBorder="1" applyAlignment="1">
      <alignment vertical="center" wrapText="1"/>
      <protection/>
    </xf>
    <xf numFmtId="165" fontId="0" fillId="0" borderId="24" xfId="0" applyNumberFormat="1" applyFont="1" applyFill="1" applyBorder="1" applyAlignment="1">
      <alignment vertical="center" wrapText="1"/>
    </xf>
    <xf numFmtId="164" fontId="18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/>
    </xf>
    <xf numFmtId="1" fontId="21" fillId="0" borderId="24" xfId="81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64" fontId="18" fillId="0" borderId="44" xfId="0" applyNumberFormat="1" applyFont="1" applyFill="1" applyBorder="1" applyAlignment="1">
      <alignment vertical="center"/>
    </xf>
    <xf numFmtId="164" fontId="18" fillId="0" borderId="45" xfId="0" applyNumberFormat="1" applyFont="1" applyFill="1" applyBorder="1" applyAlignment="1">
      <alignment vertical="center"/>
    </xf>
    <xf numFmtId="165" fontId="21" fillId="0" borderId="46" xfId="79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18" fillId="0" borderId="45" xfId="0" applyFont="1" applyFill="1" applyBorder="1" applyAlignment="1">
      <alignment vertical="center"/>
    </xf>
    <xf numFmtId="1" fontId="21" fillId="0" borderId="45" xfId="78" applyNumberFormat="1" applyFont="1" applyFill="1" applyBorder="1" applyAlignment="1">
      <alignment vertical="center" wrapText="1"/>
      <protection/>
    </xf>
    <xf numFmtId="165" fontId="0" fillId="0" borderId="45" xfId="0" applyNumberFormat="1" applyFont="1" applyFill="1" applyBorder="1" applyAlignment="1">
      <alignment vertical="center" wrapText="1"/>
    </xf>
    <xf numFmtId="164" fontId="18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18" fillId="0" borderId="49" xfId="0" applyNumberFormat="1" applyFont="1" applyFill="1" applyBorder="1" applyAlignment="1">
      <alignment vertical="center"/>
    </xf>
    <xf numFmtId="1" fontId="18" fillId="0" borderId="16" xfId="0" applyNumberFormat="1" applyFont="1" applyFill="1" applyBorder="1" applyAlignment="1">
      <alignment vertical="center"/>
    </xf>
    <xf numFmtId="164" fontId="18" fillId="0" borderId="34" xfId="0" applyNumberFormat="1" applyFont="1" applyFill="1" applyBorder="1" applyAlignment="1">
      <alignment vertical="center"/>
    </xf>
    <xf numFmtId="1" fontId="18" fillId="0" borderId="17" xfId="0" applyNumberFormat="1" applyFont="1" applyFill="1" applyBorder="1" applyAlignment="1">
      <alignment vertical="center"/>
    </xf>
    <xf numFmtId="164" fontId="18" fillId="0" borderId="17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1" fillId="0" borderId="23" xfId="80" applyBorder="1" applyAlignment="1">
      <alignment vertical="center"/>
      <protection/>
    </xf>
    <xf numFmtId="0" fontId="21" fillId="0" borderId="24" xfId="80" applyBorder="1" applyAlignment="1">
      <alignment vertical="center"/>
      <protection/>
    </xf>
    <xf numFmtId="164" fontId="18" fillId="0" borderId="50" xfId="0" applyNumberFormat="1" applyFont="1" applyFill="1" applyBorder="1" applyAlignment="1">
      <alignment vertical="center"/>
    </xf>
    <xf numFmtId="165" fontId="21" fillId="0" borderId="24" xfId="82" applyNumberFormat="1" applyFont="1" applyBorder="1" applyAlignment="1">
      <alignment vertical="center" wrapText="1"/>
      <protection/>
    </xf>
    <xf numFmtId="165" fontId="21" fillId="0" borderId="24" xfId="79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65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64" fontId="18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66" fontId="23" fillId="0" borderId="0" xfId="0" applyNumberFormat="1" applyFont="1" applyFill="1" applyBorder="1" applyAlignment="1">
      <alignment vertical="center" wrapText="1"/>
    </xf>
    <xf numFmtId="164" fontId="18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64" fontId="18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64" fontId="18" fillId="0" borderId="53" xfId="0" applyNumberFormat="1" applyFont="1" applyFill="1" applyBorder="1" applyAlignment="1">
      <alignment vertical="center"/>
    </xf>
    <xf numFmtId="164" fontId="18" fillId="0" borderId="53" xfId="0" applyNumberFormat="1" applyFont="1" applyFill="1" applyBorder="1" applyAlignment="1">
      <alignment horizontal="center" vertical="center"/>
    </xf>
    <xf numFmtId="164" fontId="18" fillId="0" borderId="30" xfId="0" applyNumberFormat="1" applyFont="1" applyFill="1" applyBorder="1" applyAlignment="1">
      <alignment vertical="center"/>
    </xf>
    <xf numFmtId="164" fontId="18" fillId="0" borderId="54" xfId="0" applyNumberFormat="1" applyFont="1" applyFill="1" applyBorder="1" applyAlignment="1">
      <alignment vertical="center"/>
    </xf>
    <xf numFmtId="0" fontId="18" fillId="0" borderId="48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22" fillId="0" borderId="55" xfId="80" applyFont="1" applyBorder="1" applyAlignment="1">
      <alignment vertical="center"/>
      <protection/>
    </xf>
    <xf numFmtId="1" fontId="22" fillId="0" borderId="45" xfId="80" applyNumberFormat="1" applyFont="1" applyBorder="1" applyAlignment="1">
      <alignment vertical="center"/>
      <protection/>
    </xf>
    <xf numFmtId="164" fontId="18" fillId="0" borderId="20" xfId="0" applyNumberFormat="1" applyFont="1" applyFill="1" applyBorder="1" applyAlignment="1">
      <alignment vertical="center"/>
    </xf>
    <xf numFmtId="165" fontId="22" fillId="0" borderId="45" xfId="82" applyNumberFormat="1" applyFont="1" applyBorder="1" applyAlignment="1">
      <alignment vertical="center" wrapText="1"/>
      <protection/>
    </xf>
    <xf numFmtId="1" fontId="18" fillId="0" borderId="20" xfId="0" applyNumberFormat="1" applyFont="1" applyFill="1" applyBorder="1" applyAlignment="1">
      <alignment vertical="center"/>
    </xf>
    <xf numFmtId="165" fontId="22" fillId="0" borderId="45" xfId="79" applyNumberFormat="1" applyFont="1" applyBorder="1" applyAlignment="1">
      <alignment vertical="center" wrapText="1"/>
      <protection/>
    </xf>
    <xf numFmtId="165" fontId="18" fillId="0" borderId="53" xfId="0" applyNumberFormat="1" applyFont="1" applyFill="1" applyBorder="1" applyAlignment="1">
      <alignment vertical="center"/>
    </xf>
    <xf numFmtId="1" fontId="22" fillId="0" borderId="53" xfId="78" applyNumberFormat="1" applyFont="1" applyFill="1" applyBorder="1" applyAlignment="1">
      <alignment vertical="center" wrapText="1"/>
      <protection/>
    </xf>
    <xf numFmtId="164" fontId="18" fillId="0" borderId="53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vertical="center"/>
    </xf>
    <xf numFmtId="1" fontId="18" fillId="0" borderId="49" xfId="0" applyNumberFormat="1" applyFont="1" applyFill="1" applyBorder="1" applyAlignment="1">
      <alignment horizontal="right" vertical="center"/>
    </xf>
    <xf numFmtId="1" fontId="18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Alignment="1">
      <alignment vertical="center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79 2" xfId="66"/>
    <cellStyle name="Обычный 79 3" xfId="67"/>
    <cellStyle name="Обычный 80 2" xfId="68"/>
    <cellStyle name="Обычный 80 3" xfId="69"/>
    <cellStyle name="Обычный 81 2" xfId="70"/>
    <cellStyle name="Обычный 81 3" xfId="71"/>
    <cellStyle name="Обычный 82 2" xfId="72"/>
    <cellStyle name="Обычный 82 3" xfId="73"/>
    <cellStyle name="Обычный 83 2" xfId="74"/>
    <cellStyle name="Обычный 83 3" xfId="75"/>
    <cellStyle name="Обычный 84 2" xfId="76"/>
    <cellStyle name="Обычный 84 3" xfId="77"/>
    <cellStyle name="Обычный_жовтень касові" xfId="78"/>
    <cellStyle name="Обычный_Книга1" xfId="79"/>
    <cellStyle name="Обычный_Книга2" xfId="80"/>
    <cellStyle name="Обычный_КФК" xfId="81"/>
    <cellStyle name="Обычный_щопонеділка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P37"/>
  <sheetViews>
    <sheetView tabSelected="1" zoomScalePageLayoutView="0" workbookViewId="0" topLeftCell="A1">
      <pane xSplit="2" ySplit="9" topLeftCell="S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4" customWidth="1"/>
    <col min="7" max="7" width="14.00390625" style="4" customWidth="1"/>
    <col min="8" max="8" width="6.140625" style="4" customWidth="1"/>
    <col min="9" max="9" width="12.421875" style="5" customWidth="1"/>
    <col min="10" max="10" width="14.00390625" style="5" customWidth="1"/>
    <col min="11" max="11" width="6.140625" style="5" customWidth="1"/>
    <col min="12" max="12" width="13.57421875" style="5" customWidth="1"/>
    <col min="13" max="13" width="10.7109375" style="5" customWidth="1"/>
    <col min="14" max="14" width="6.140625" style="5" customWidth="1"/>
    <col min="15" max="15" width="13.57421875" style="5" customWidth="1"/>
    <col min="16" max="16" width="14.421875" style="5" customWidth="1"/>
    <col min="17" max="17" width="6.7109375" style="5" customWidth="1"/>
    <col min="18" max="18" width="12.140625" style="5" customWidth="1"/>
    <col min="19" max="19" width="11.7109375" style="5" customWidth="1"/>
    <col min="20" max="20" width="7.140625" style="5" customWidth="1"/>
    <col min="21" max="21" width="13.28125" style="5" customWidth="1"/>
    <col min="22" max="22" width="12.7109375" style="5" customWidth="1"/>
    <col min="23" max="23" width="7.7109375" style="5" customWidth="1"/>
    <col min="24" max="24" width="12.57421875" style="5" customWidth="1"/>
    <col min="25" max="25" width="11.8515625" style="5" customWidth="1"/>
    <col min="26" max="26" width="6.57421875" style="5" customWidth="1"/>
    <col min="27" max="29" width="9.140625" style="4" customWidth="1"/>
    <col min="30" max="30" width="11.8515625" style="4" customWidth="1"/>
    <col min="31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6">
        <v>42438</v>
      </c>
      <c r="C2" s="6"/>
      <c r="D2" s="6"/>
    </row>
    <row r="5" spans="2:26" ht="18">
      <c r="B5" s="7" t="s">
        <v>0</v>
      </c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3.5" thickBot="1"/>
    <row r="7" spans="1:26" ht="13.5" customHeight="1" thickBot="1">
      <c r="A7" s="9"/>
      <c r="B7" s="10"/>
      <c r="C7" s="11" t="s">
        <v>1</v>
      </c>
      <c r="D7" s="12"/>
      <c r="E7" s="13"/>
      <c r="F7" s="14" t="s">
        <v>2</v>
      </c>
      <c r="G7" s="15"/>
      <c r="H7" s="16"/>
      <c r="I7" s="17" t="s">
        <v>3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1:26" ht="27.75" customHeight="1" thickBot="1">
      <c r="A8" s="20"/>
      <c r="B8" s="21" t="s">
        <v>4</v>
      </c>
      <c r="C8" s="22"/>
      <c r="D8" s="22"/>
      <c r="E8" s="23"/>
      <c r="F8" s="24"/>
      <c r="G8" s="25"/>
      <c r="H8" s="26"/>
      <c r="I8" s="17" t="s">
        <v>5</v>
      </c>
      <c r="J8" s="18"/>
      <c r="K8" s="19"/>
      <c r="L8" s="17" t="s">
        <v>6</v>
      </c>
      <c r="M8" s="18"/>
      <c r="N8" s="19"/>
      <c r="O8" s="27" t="s">
        <v>7</v>
      </c>
      <c r="P8" s="28"/>
      <c r="Q8" s="28"/>
      <c r="R8" s="28" t="s">
        <v>8</v>
      </c>
      <c r="S8" s="28"/>
      <c r="T8" s="28"/>
      <c r="U8" s="29" t="s">
        <v>9</v>
      </c>
      <c r="V8" s="28"/>
      <c r="W8" s="28"/>
      <c r="X8" s="28" t="s">
        <v>10</v>
      </c>
      <c r="Y8" s="28"/>
      <c r="Z8" s="30"/>
    </row>
    <row r="9" spans="1:26" ht="87.75" customHeight="1" thickBot="1">
      <c r="A9" s="20"/>
      <c r="B9" s="31"/>
      <c r="C9" s="32" t="s">
        <v>11</v>
      </c>
      <c r="D9" s="33" t="s">
        <v>12</v>
      </c>
      <c r="E9" s="34" t="s">
        <v>13</v>
      </c>
      <c r="F9" s="35" t="s">
        <v>14</v>
      </c>
      <c r="G9" s="36" t="s">
        <v>15</v>
      </c>
      <c r="H9" s="37" t="s">
        <v>13</v>
      </c>
      <c r="I9" s="35" t="s">
        <v>14</v>
      </c>
      <c r="J9" s="36" t="s">
        <v>15</v>
      </c>
      <c r="K9" s="38" t="s">
        <v>13</v>
      </c>
      <c r="L9" s="35" t="s">
        <v>14</v>
      </c>
      <c r="M9" s="36" t="s">
        <v>15</v>
      </c>
      <c r="N9" s="38" t="s">
        <v>13</v>
      </c>
      <c r="O9" s="35" t="s">
        <v>14</v>
      </c>
      <c r="P9" s="36" t="s">
        <v>15</v>
      </c>
      <c r="Q9" s="38" t="s">
        <v>13</v>
      </c>
      <c r="R9" s="35" t="s">
        <v>14</v>
      </c>
      <c r="S9" s="36" t="s">
        <v>15</v>
      </c>
      <c r="T9" s="38" t="s">
        <v>13</v>
      </c>
      <c r="U9" s="35" t="s">
        <v>14</v>
      </c>
      <c r="V9" s="36" t="s">
        <v>15</v>
      </c>
      <c r="W9" s="38" t="s">
        <v>13</v>
      </c>
      <c r="X9" s="35" t="s">
        <v>14</v>
      </c>
      <c r="Y9" s="36" t="s">
        <v>15</v>
      </c>
      <c r="Z9" s="39" t="s">
        <v>13</v>
      </c>
    </row>
    <row r="10" spans="1:26" ht="42.75" customHeight="1" thickBot="1">
      <c r="A10" s="40"/>
      <c r="B10" s="41" t="s">
        <v>16</v>
      </c>
      <c r="C10" s="42">
        <v>6152769</v>
      </c>
      <c r="D10" s="43">
        <v>8156751.67</v>
      </c>
      <c r="E10" s="44">
        <f>D10/C10*100</f>
        <v>132.57041943229137</v>
      </c>
      <c r="F10" s="45">
        <v>6345793</v>
      </c>
      <c r="G10" s="45">
        <v>2830312.45</v>
      </c>
      <c r="H10" s="46">
        <f aca="true" t="shared" si="0" ref="H10:H29">G10/F10*100</f>
        <v>44.60139891105809</v>
      </c>
      <c r="I10" s="47">
        <v>930796</v>
      </c>
      <c r="J10" s="47">
        <v>458313.37</v>
      </c>
      <c r="K10" s="48">
        <f aca="true" t="shared" si="1" ref="K10:K29">J10/I10*100</f>
        <v>49.238863295501915</v>
      </c>
      <c r="L10" s="49"/>
      <c r="M10" s="50"/>
      <c r="N10" s="51"/>
      <c r="O10" s="52">
        <v>3178057</v>
      </c>
      <c r="P10" s="52">
        <v>1256461.79</v>
      </c>
      <c r="Q10" s="53">
        <f aca="true" t="shared" si="2" ref="Q10:Q15">P10/O10*100</f>
        <v>39.53553350364704</v>
      </c>
      <c r="R10" s="54"/>
      <c r="S10" s="54"/>
      <c r="T10" s="48"/>
      <c r="U10" s="52">
        <v>1957940</v>
      </c>
      <c r="V10" s="52">
        <v>995713.77</v>
      </c>
      <c r="W10" s="48">
        <f aca="true" t="shared" si="3" ref="W10:W18">V10/U10*100</f>
        <v>50.855172783639944</v>
      </c>
      <c r="X10" s="52"/>
      <c r="Y10" s="52"/>
      <c r="Z10" s="55"/>
    </row>
    <row r="11" spans="1:26" ht="39.75" customHeight="1">
      <c r="A11" s="20"/>
      <c r="B11" s="56" t="s">
        <v>17</v>
      </c>
      <c r="C11" s="57">
        <v>1306240</v>
      </c>
      <c r="D11" s="58">
        <v>1288873.83</v>
      </c>
      <c r="E11" s="59">
        <f aca="true" t="shared" si="4" ref="E11:E29">D11/C11*100</f>
        <v>98.67052226237139</v>
      </c>
      <c r="F11" s="60">
        <v>1306240</v>
      </c>
      <c r="G11" s="60">
        <v>435878.11</v>
      </c>
      <c r="H11" s="61">
        <f t="shared" si="0"/>
        <v>33.36891459456149</v>
      </c>
      <c r="I11" s="62">
        <v>281688</v>
      </c>
      <c r="J11" s="62">
        <v>156254.93</v>
      </c>
      <c r="K11" s="61">
        <f t="shared" si="1"/>
        <v>55.47092172900514</v>
      </c>
      <c r="L11" s="63"/>
      <c r="M11" s="63"/>
      <c r="N11" s="61"/>
      <c r="O11" s="63">
        <v>411995</v>
      </c>
      <c r="P11" s="63">
        <v>204561.37</v>
      </c>
      <c r="Q11" s="61">
        <f t="shared" si="2"/>
        <v>49.651420526948144</v>
      </c>
      <c r="R11" s="64"/>
      <c r="S11" s="64"/>
      <c r="T11" s="61"/>
      <c r="U11" s="63">
        <v>451482</v>
      </c>
      <c r="V11" s="63">
        <v>2323.55</v>
      </c>
      <c r="W11" s="61">
        <f t="shared" si="3"/>
        <v>0.5146495319857713</v>
      </c>
      <c r="X11" s="63">
        <v>161075</v>
      </c>
      <c r="Y11" s="63">
        <v>72738.26</v>
      </c>
      <c r="Z11" s="65">
        <f aca="true" t="shared" si="5" ref="Z11:Z18">Y11/X11*100</f>
        <v>45.15800713953127</v>
      </c>
    </row>
    <row r="12" spans="1:26" ht="25.5">
      <c r="A12" s="20"/>
      <c r="B12" s="66" t="s">
        <v>18</v>
      </c>
      <c r="C12" s="57">
        <v>1144778</v>
      </c>
      <c r="D12" s="58">
        <v>1260416.87</v>
      </c>
      <c r="E12" s="67">
        <f t="shared" si="4"/>
        <v>110.10142315802716</v>
      </c>
      <c r="F12" s="60">
        <v>890393</v>
      </c>
      <c r="G12" s="60">
        <v>499752.41</v>
      </c>
      <c r="H12" s="68">
        <f t="shared" si="0"/>
        <v>56.127171934190855</v>
      </c>
      <c r="I12" s="62">
        <v>300880</v>
      </c>
      <c r="J12" s="62">
        <v>182338.45</v>
      </c>
      <c r="K12" s="68">
        <f t="shared" si="1"/>
        <v>60.60171829300718</v>
      </c>
      <c r="L12" s="69"/>
      <c r="M12" s="69"/>
      <c r="N12" s="68"/>
      <c r="O12" s="70">
        <v>340139</v>
      </c>
      <c r="P12" s="70">
        <v>197194.94</v>
      </c>
      <c r="Q12" s="68">
        <f t="shared" si="2"/>
        <v>57.97481029814282</v>
      </c>
      <c r="R12" s="71"/>
      <c r="S12" s="71"/>
      <c r="T12" s="68"/>
      <c r="U12" s="70">
        <v>38441</v>
      </c>
      <c r="V12" s="70">
        <v>35812.59</v>
      </c>
      <c r="W12" s="68">
        <f t="shared" si="3"/>
        <v>93.16248276579692</v>
      </c>
      <c r="X12" s="70">
        <v>167033</v>
      </c>
      <c r="Y12" s="70">
        <v>78406.43</v>
      </c>
      <c r="Z12" s="72">
        <f t="shared" si="5"/>
        <v>46.94068238012847</v>
      </c>
    </row>
    <row r="13" spans="1:26" ht="25.5">
      <c r="A13" s="20"/>
      <c r="B13" s="66" t="s">
        <v>19</v>
      </c>
      <c r="C13" s="57">
        <v>2181590</v>
      </c>
      <c r="D13" s="58">
        <v>2543628.29</v>
      </c>
      <c r="E13" s="67">
        <f t="shared" si="4"/>
        <v>116.59515720185736</v>
      </c>
      <c r="F13" s="60">
        <v>2480854</v>
      </c>
      <c r="G13" s="60">
        <v>2034604.83</v>
      </c>
      <c r="H13" s="68">
        <f t="shared" si="0"/>
        <v>82.01227601463044</v>
      </c>
      <c r="I13" s="62">
        <v>610321</v>
      </c>
      <c r="J13" s="62">
        <v>460745.23</v>
      </c>
      <c r="K13" s="68">
        <f t="shared" si="1"/>
        <v>75.49227865336438</v>
      </c>
      <c r="L13" s="69"/>
      <c r="M13" s="69"/>
      <c r="N13" s="68"/>
      <c r="O13" s="70">
        <v>787795</v>
      </c>
      <c r="P13" s="70">
        <v>534187.14</v>
      </c>
      <c r="Q13" s="68">
        <f t="shared" si="2"/>
        <v>67.80788656947556</v>
      </c>
      <c r="R13" s="71"/>
      <c r="S13" s="71"/>
      <c r="T13" s="68"/>
      <c r="U13" s="70">
        <v>1022273</v>
      </c>
      <c r="V13" s="70">
        <v>987407.46</v>
      </c>
      <c r="W13" s="68">
        <f t="shared" si="3"/>
        <v>96.58941006952155</v>
      </c>
      <c r="X13" s="70"/>
      <c r="Y13" s="70"/>
      <c r="Z13" s="72"/>
    </row>
    <row r="14" spans="1:26" ht="25.5">
      <c r="A14" s="20"/>
      <c r="B14" s="66" t="s">
        <v>20</v>
      </c>
      <c r="C14" s="57">
        <v>1865936</v>
      </c>
      <c r="D14" s="58">
        <v>1885908.86</v>
      </c>
      <c r="E14" s="67">
        <f t="shared" si="4"/>
        <v>101.07039362550485</v>
      </c>
      <c r="F14" s="60">
        <v>1865936</v>
      </c>
      <c r="G14" s="60">
        <v>919533.24</v>
      </c>
      <c r="H14" s="68">
        <f t="shared" si="0"/>
        <v>49.279998885277955</v>
      </c>
      <c r="I14" s="62">
        <v>348725</v>
      </c>
      <c r="J14" s="62">
        <v>193973.84</v>
      </c>
      <c r="K14" s="68">
        <f t="shared" si="1"/>
        <v>55.62372643200229</v>
      </c>
      <c r="L14" s="70">
        <v>124678</v>
      </c>
      <c r="M14" s="70">
        <v>55577.03</v>
      </c>
      <c r="N14" s="68">
        <f>M14/L14*100</f>
        <v>44.576452942780605</v>
      </c>
      <c r="O14" s="70">
        <v>872553</v>
      </c>
      <c r="P14" s="70">
        <v>454232.4</v>
      </c>
      <c r="Q14" s="68">
        <f t="shared" si="2"/>
        <v>52.05785780348013</v>
      </c>
      <c r="R14" s="71"/>
      <c r="S14" s="71"/>
      <c r="T14" s="68"/>
      <c r="U14" s="70">
        <v>277302</v>
      </c>
      <c r="V14" s="70">
        <v>87426.25</v>
      </c>
      <c r="W14" s="68">
        <f t="shared" si="3"/>
        <v>31.527450216731218</v>
      </c>
      <c r="X14" s="70">
        <v>237800</v>
      </c>
      <c r="Y14" s="70">
        <v>128323.72</v>
      </c>
      <c r="Z14" s="72">
        <f t="shared" si="5"/>
        <v>53.9628763666947</v>
      </c>
    </row>
    <row r="15" spans="1:26" ht="25.5">
      <c r="A15" s="20"/>
      <c r="B15" s="66" t="s">
        <v>21</v>
      </c>
      <c r="C15" s="57">
        <v>307336</v>
      </c>
      <c r="D15" s="58">
        <v>270547.9</v>
      </c>
      <c r="E15" s="67">
        <f t="shared" si="4"/>
        <v>88.03000624723431</v>
      </c>
      <c r="F15" s="60">
        <v>315944</v>
      </c>
      <c r="G15" s="60">
        <v>164799.87</v>
      </c>
      <c r="H15" s="68">
        <f t="shared" si="0"/>
        <v>52.161101334413694</v>
      </c>
      <c r="I15" s="62">
        <v>88888</v>
      </c>
      <c r="J15" s="62">
        <v>53315.82</v>
      </c>
      <c r="K15" s="68">
        <f t="shared" si="1"/>
        <v>59.98089730897309</v>
      </c>
      <c r="L15" s="73"/>
      <c r="M15" s="74"/>
      <c r="N15" s="75"/>
      <c r="O15" s="70">
        <v>146858</v>
      </c>
      <c r="P15" s="70">
        <v>72723.98</v>
      </c>
      <c r="Q15" s="68">
        <f t="shared" si="2"/>
        <v>49.51993081752441</v>
      </c>
      <c r="R15" s="71"/>
      <c r="S15" s="71"/>
      <c r="T15" s="68"/>
      <c r="U15" s="70">
        <v>9000</v>
      </c>
      <c r="V15" s="70">
        <v>6886.59</v>
      </c>
      <c r="W15" s="68">
        <f t="shared" si="3"/>
        <v>76.51766666666667</v>
      </c>
      <c r="X15" s="70">
        <v>70259</v>
      </c>
      <c r="Y15" s="70">
        <v>31873.48</v>
      </c>
      <c r="Z15" s="72">
        <f t="shared" si="5"/>
        <v>45.36568980486486</v>
      </c>
    </row>
    <row r="16" spans="1:26" ht="25.5">
      <c r="A16" s="20"/>
      <c r="B16" s="66" t="s">
        <v>22</v>
      </c>
      <c r="C16" s="57">
        <v>408362</v>
      </c>
      <c r="D16" s="58">
        <v>446419.3</v>
      </c>
      <c r="E16" s="67">
        <f t="shared" si="4"/>
        <v>109.3195008350434</v>
      </c>
      <c r="F16" s="60">
        <v>408362</v>
      </c>
      <c r="G16" s="60">
        <v>177015.05</v>
      </c>
      <c r="H16" s="68">
        <f t="shared" si="0"/>
        <v>43.34758131265886</v>
      </c>
      <c r="I16" s="62">
        <v>210579</v>
      </c>
      <c r="J16" s="62">
        <v>110338.68</v>
      </c>
      <c r="K16" s="68">
        <f t="shared" si="1"/>
        <v>52.39776046044477</v>
      </c>
      <c r="L16" s="73"/>
      <c r="M16" s="74"/>
      <c r="N16" s="76"/>
      <c r="O16" s="77"/>
      <c r="P16" s="77"/>
      <c r="Q16" s="68"/>
      <c r="R16" s="71"/>
      <c r="S16" s="71"/>
      <c r="T16" s="68"/>
      <c r="U16" s="70">
        <v>131919</v>
      </c>
      <c r="V16" s="70">
        <v>27330.63</v>
      </c>
      <c r="W16" s="68">
        <f t="shared" si="3"/>
        <v>20.717735883382986</v>
      </c>
      <c r="X16" s="70">
        <v>59364</v>
      </c>
      <c r="Y16" s="70">
        <v>33345.74</v>
      </c>
      <c r="Z16" s="72">
        <f t="shared" si="5"/>
        <v>56.171652853581286</v>
      </c>
    </row>
    <row r="17" spans="1:26" ht="26.25" thickBot="1">
      <c r="A17" s="78"/>
      <c r="B17" s="79" t="s">
        <v>23</v>
      </c>
      <c r="C17" s="57">
        <v>4953888</v>
      </c>
      <c r="D17" s="58">
        <v>5182637.5</v>
      </c>
      <c r="E17" s="80">
        <f t="shared" si="4"/>
        <v>104.61757512483125</v>
      </c>
      <c r="F17" s="60">
        <v>5798695</v>
      </c>
      <c r="G17" s="60">
        <v>1494750.33</v>
      </c>
      <c r="H17" s="81">
        <f t="shared" si="0"/>
        <v>25.777357319189925</v>
      </c>
      <c r="I17" s="82">
        <v>952345</v>
      </c>
      <c r="J17" s="82">
        <v>244070.13</v>
      </c>
      <c r="K17" s="81">
        <f t="shared" si="1"/>
        <v>25.628331119499766</v>
      </c>
      <c r="L17" s="83"/>
      <c r="M17" s="84"/>
      <c r="N17" s="85"/>
      <c r="O17" s="86">
        <v>1870091</v>
      </c>
      <c r="P17" s="86">
        <v>841910.47</v>
      </c>
      <c r="Q17" s="81">
        <f>P17/O17*100</f>
        <v>45.01975946625057</v>
      </c>
      <c r="R17" s="87"/>
      <c r="S17" s="87"/>
      <c r="T17" s="81"/>
      <c r="U17" s="86">
        <v>2047522</v>
      </c>
      <c r="V17" s="86">
        <v>185404.63</v>
      </c>
      <c r="W17" s="81">
        <f t="shared" si="3"/>
        <v>9.055073889315963</v>
      </c>
      <c r="X17" s="86">
        <v>585808</v>
      </c>
      <c r="Y17" s="86">
        <v>191981.1</v>
      </c>
      <c r="Z17" s="88">
        <f t="shared" si="5"/>
        <v>32.7720174528173</v>
      </c>
    </row>
    <row r="18" spans="1:26" ht="26.25" thickBot="1">
      <c r="A18" s="89"/>
      <c r="B18" s="90" t="s">
        <v>24</v>
      </c>
      <c r="C18" s="91">
        <f>SUM(C11:C17)</f>
        <v>12168130</v>
      </c>
      <c r="D18" s="92">
        <f>SUM(D11:D17)</f>
        <v>12878432.55</v>
      </c>
      <c r="E18" s="93">
        <f t="shared" si="4"/>
        <v>105.83740106326938</v>
      </c>
      <c r="F18" s="94">
        <f>SUM(F11:F17)</f>
        <v>13066424</v>
      </c>
      <c r="G18" s="94">
        <f>SUM(G11:G17)</f>
        <v>5726333.84</v>
      </c>
      <c r="H18" s="95">
        <f t="shared" si="0"/>
        <v>43.824797358481554</v>
      </c>
      <c r="I18" s="94">
        <f>SUM(I11:I17)</f>
        <v>2793426</v>
      </c>
      <c r="J18" s="94">
        <f>SUM(J11:J17)</f>
        <v>1401037.08</v>
      </c>
      <c r="K18" s="95">
        <f t="shared" si="1"/>
        <v>50.15479486480044</v>
      </c>
      <c r="L18" s="96">
        <f>SUM(L11:L17)</f>
        <v>124678</v>
      </c>
      <c r="M18" s="94">
        <f>SUM(M11:M17)</f>
        <v>55577.03</v>
      </c>
      <c r="N18" s="95">
        <f>M18/L18*100</f>
        <v>44.576452942780605</v>
      </c>
      <c r="O18" s="94">
        <f>SUM(O11:O17)</f>
        <v>4429431</v>
      </c>
      <c r="P18" s="94">
        <f>SUM(P11:P17)</f>
        <v>2304810.3</v>
      </c>
      <c r="Q18" s="95">
        <f>P18/O18*100</f>
        <v>52.03400391607861</v>
      </c>
      <c r="R18" s="97">
        <f>SUM(R11:R17)</f>
        <v>0</v>
      </c>
      <c r="S18" s="97">
        <f>SUM(S11:S17)</f>
        <v>0</v>
      </c>
      <c r="T18" s="95"/>
      <c r="U18" s="94">
        <f>SUM(U11:U17)</f>
        <v>3977939</v>
      </c>
      <c r="V18" s="94">
        <f>SUM(V11:V17)</f>
        <v>1332591.7000000002</v>
      </c>
      <c r="W18" s="95">
        <f t="shared" si="3"/>
        <v>33.4995508980907</v>
      </c>
      <c r="X18" s="94">
        <f>SUM(X11:X17)</f>
        <v>1281339</v>
      </c>
      <c r="Y18" s="94">
        <f>SUM(Y11:Y17)</f>
        <v>536668.73</v>
      </c>
      <c r="Z18" s="55">
        <f t="shared" si="5"/>
        <v>41.88343053633738</v>
      </c>
    </row>
    <row r="19" spans="1:26" ht="25.5">
      <c r="A19" s="20"/>
      <c r="B19" s="56" t="s">
        <v>25</v>
      </c>
      <c r="C19" s="98">
        <v>88905</v>
      </c>
      <c r="D19" s="99">
        <v>82673.51</v>
      </c>
      <c r="E19" s="100">
        <f t="shared" si="4"/>
        <v>92.99084415949609</v>
      </c>
      <c r="F19" s="101">
        <v>110715</v>
      </c>
      <c r="G19" s="101">
        <v>69171.04</v>
      </c>
      <c r="H19" s="61">
        <f t="shared" si="0"/>
        <v>62.47666531183669</v>
      </c>
      <c r="I19" s="102">
        <v>110615</v>
      </c>
      <c r="J19" s="102">
        <v>69171.04</v>
      </c>
      <c r="K19" s="61">
        <f t="shared" si="1"/>
        <v>62.533146499118565</v>
      </c>
      <c r="L19" s="103"/>
      <c r="M19" s="104"/>
      <c r="N19" s="105"/>
      <c r="O19" s="106"/>
      <c r="P19" s="106"/>
      <c r="Q19" s="61"/>
      <c r="R19" s="107"/>
      <c r="S19" s="107"/>
      <c r="T19" s="61"/>
      <c r="U19" s="63">
        <v>100</v>
      </c>
      <c r="V19" s="63">
        <v>0</v>
      </c>
      <c r="W19" s="61"/>
      <c r="X19" s="108"/>
      <c r="Y19" s="108"/>
      <c r="Z19" s="65"/>
    </row>
    <row r="20" spans="1:26" ht="25.5">
      <c r="A20" s="20"/>
      <c r="B20" s="66" t="s">
        <v>26</v>
      </c>
      <c r="C20" s="98">
        <v>495224</v>
      </c>
      <c r="D20" s="99">
        <v>521475.38</v>
      </c>
      <c r="E20" s="109">
        <f t="shared" si="4"/>
        <v>105.30091029513918</v>
      </c>
      <c r="F20" s="101">
        <v>498224</v>
      </c>
      <c r="G20" s="101">
        <v>274846.86</v>
      </c>
      <c r="H20" s="68">
        <f t="shared" si="0"/>
        <v>55.16531921384759</v>
      </c>
      <c r="I20" s="102">
        <v>139138</v>
      </c>
      <c r="J20" s="102">
        <v>71929.5</v>
      </c>
      <c r="K20" s="68">
        <f t="shared" si="1"/>
        <v>51.696517126881226</v>
      </c>
      <c r="L20" s="110"/>
      <c r="M20" s="74"/>
      <c r="N20" s="76"/>
      <c r="O20" s="70">
        <v>221881</v>
      </c>
      <c r="P20" s="70">
        <v>127191.53</v>
      </c>
      <c r="Q20" s="68">
        <f>P20/O20*100</f>
        <v>57.32420982418503</v>
      </c>
      <c r="R20" s="71"/>
      <c r="S20" s="71"/>
      <c r="T20" s="68"/>
      <c r="U20" s="70">
        <v>7500</v>
      </c>
      <c r="V20" s="70">
        <v>3000</v>
      </c>
      <c r="W20" s="68">
        <f aca="true" t="shared" si="6" ref="W20:W27">V20/U20*100</f>
        <v>40</v>
      </c>
      <c r="X20" s="70">
        <v>126705</v>
      </c>
      <c r="Y20" s="70">
        <v>72725.83</v>
      </c>
      <c r="Z20" s="72">
        <f aca="true" t="shared" si="7" ref="Z20:Z29">Y20/X20*100</f>
        <v>57.39775857306342</v>
      </c>
    </row>
    <row r="21" spans="1:26" ht="25.5">
      <c r="A21" s="20"/>
      <c r="B21" s="66" t="s">
        <v>27</v>
      </c>
      <c r="C21" s="98">
        <v>187453</v>
      </c>
      <c r="D21" s="99">
        <v>170460.45</v>
      </c>
      <c r="E21" s="109">
        <f t="shared" si="4"/>
        <v>90.93503438195175</v>
      </c>
      <c r="F21" s="101">
        <v>212513</v>
      </c>
      <c r="G21" s="101">
        <v>126453.36</v>
      </c>
      <c r="H21" s="68">
        <f t="shared" si="0"/>
        <v>59.503823295516035</v>
      </c>
      <c r="I21" s="102">
        <v>97230</v>
      </c>
      <c r="J21" s="102">
        <v>66866.53</v>
      </c>
      <c r="K21" s="68">
        <f t="shared" si="1"/>
        <v>68.77150056566903</v>
      </c>
      <c r="L21" s="110"/>
      <c r="M21" s="74"/>
      <c r="N21" s="76"/>
      <c r="O21" s="77"/>
      <c r="P21" s="77"/>
      <c r="Q21" s="68"/>
      <c r="R21" s="71"/>
      <c r="S21" s="71"/>
      <c r="T21" s="68"/>
      <c r="U21" s="70">
        <v>3300</v>
      </c>
      <c r="V21" s="70">
        <v>2300</v>
      </c>
      <c r="W21" s="68">
        <f t="shared" si="6"/>
        <v>69.6969696969697</v>
      </c>
      <c r="X21" s="70">
        <v>111983</v>
      </c>
      <c r="Y21" s="70">
        <v>57286.83</v>
      </c>
      <c r="Z21" s="72">
        <f t="shared" si="7"/>
        <v>51.15672021646142</v>
      </c>
    </row>
    <row r="22" spans="1:26" ht="25.5">
      <c r="A22" s="20"/>
      <c r="B22" s="66" t="s">
        <v>28</v>
      </c>
      <c r="C22" s="98">
        <v>293572</v>
      </c>
      <c r="D22" s="99">
        <v>261707.6</v>
      </c>
      <c r="E22" s="109">
        <f t="shared" si="4"/>
        <v>89.14596759908984</v>
      </c>
      <c r="F22" s="101">
        <v>293572</v>
      </c>
      <c r="G22" s="101">
        <v>137281.42</v>
      </c>
      <c r="H22" s="68">
        <f t="shared" si="0"/>
        <v>46.76243647214313</v>
      </c>
      <c r="I22" s="102">
        <v>186204</v>
      </c>
      <c r="J22" s="102">
        <v>91244.8</v>
      </c>
      <c r="K22" s="68">
        <f t="shared" si="1"/>
        <v>49.00259929969281</v>
      </c>
      <c r="L22" s="110"/>
      <c r="M22" s="74"/>
      <c r="N22" s="76"/>
      <c r="O22" s="70"/>
      <c r="P22" s="70"/>
      <c r="Q22" s="68"/>
      <c r="R22" s="71"/>
      <c r="S22" s="71"/>
      <c r="T22" s="68"/>
      <c r="U22" s="70">
        <v>42388</v>
      </c>
      <c r="V22" s="70">
        <v>15976.6</v>
      </c>
      <c r="W22" s="68">
        <f t="shared" si="6"/>
        <v>37.69132773426441</v>
      </c>
      <c r="X22" s="70">
        <v>59980</v>
      </c>
      <c r="Y22" s="70">
        <v>30060.02</v>
      </c>
      <c r="Z22" s="72">
        <f t="shared" si="7"/>
        <v>50.116738912970995</v>
      </c>
    </row>
    <row r="23" spans="1:26" ht="27.75" customHeight="1">
      <c r="A23" s="20"/>
      <c r="B23" s="66" t="s">
        <v>29</v>
      </c>
      <c r="C23" s="98">
        <v>355545</v>
      </c>
      <c r="D23" s="99">
        <v>323064.88</v>
      </c>
      <c r="E23" s="109">
        <f t="shared" si="4"/>
        <v>90.86469504563416</v>
      </c>
      <c r="F23" s="101">
        <v>355545</v>
      </c>
      <c r="G23" s="101">
        <v>210899.72</v>
      </c>
      <c r="H23" s="68">
        <f t="shared" si="0"/>
        <v>59.31730723255847</v>
      </c>
      <c r="I23" s="102">
        <v>219741</v>
      </c>
      <c r="J23" s="102">
        <v>141417.15</v>
      </c>
      <c r="K23" s="68">
        <f t="shared" si="1"/>
        <v>64.35628762952749</v>
      </c>
      <c r="L23" s="110"/>
      <c r="M23" s="74"/>
      <c r="N23" s="76"/>
      <c r="O23" s="70"/>
      <c r="P23" s="70"/>
      <c r="Q23" s="68"/>
      <c r="R23" s="71"/>
      <c r="S23" s="71"/>
      <c r="T23" s="68"/>
      <c r="U23" s="70">
        <v>65705</v>
      </c>
      <c r="V23" s="70">
        <v>30057.66</v>
      </c>
      <c r="W23" s="68">
        <f t="shared" si="6"/>
        <v>45.74638155391523</v>
      </c>
      <c r="X23" s="70">
        <v>70099</v>
      </c>
      <c r="Y23" s="70">
        <v>39424.91</v>
      </c>
      <c r="Z23" s="72">
        <f t="shared" si="7"/>
        <v>56.24175808499409</v>
      </c>
    </row>
    <row r="24" spans="1:30" ht="25.5">
      <c r="A24" s="20"/>
      <c r="B24" s="66" t="s">
        <v>30</v>
      </c>
      <c r="C24" s="98">
        <v>183939</v>
      </c>
      <c r="D24" s="99">
        <v>132333.41</v>
      </c>
      <c r="E24" s="109">
        <f t="shared" si="4"/>
        <v>71.94418258226912</v>
      </c>
      <c r="F24" s="101">
        <v>287052</v>
      </c>
      <c r="G24" s="101">
        <v>184115.88</v>
      </c>
      <c r="H24" s="68">
        <f t="shared" si="0"/>
        <v>64.14025333389073</v>
      </c>
      <c r="I24" s="102">
        <v>187780</v>
      </c>
      <c r="J24" s="102">
        <v>122755</v>
      </c>
      <c r="K24" s="68">
        <f t="shared" si="1"/>
        <v>65.37171157737778</v>
      </c>
      <c r="L24" s="110"/>
      <c r="M24" s="74"/>
      <c r="N24" s="76"/>
      <c r="O24" s="77"/>
      <c r="P24" s="77"/>
      <c r="Q24" s="68"/>
      <c r="R24" s="71"/>
      <c r="S24" s="71"/>
      <c r="T24" s="68"/>
      <c r="U24" s="70">
        <v>10300</v>
      </c>
      <c r="V24" s="70">
        <v>9527.92</v>
      </c>
      <c r="W24" s="68">
        <f t="shared" si="6"/>
        <v>92.50407766990291</v>
      </c>
      <c r="X24" s="70">
        <v>79215</v>
      </c>
      <c r="Y24" s="70">
        <v>46332.96</v>
      </c>
      <c r="Z24" s="72">
        <f t="shared" si="7"/>
        <v>58.490134444234045</v>
      </c>
      <c r="AD24" s="111"/>
    </row>
    <row r="25" spans="1:26" ht="26.25" thickBot="1">
      <c r="A25" s="78"/>
      <c r="B25" s="79" t="s">
        <v>31</v>
      </c>
      <c r="C25" s="98">
        <v>2406265</v>
      </c>
      <c r="D25" s="99">
        <v>2396718.95</v>
      </c>
      <c r="E25" s="112">
        <f t="shared" si="4"/>
        <v>99.6032835119989</v>
      </c>
      <c r="F25" s="101">
        <v>2038837</v>
      </c>
      <c r="G25" s="101">
        <v>1112242.69</v>
      </c>
      <c r="H25" s="81">
        <f t="shared" si="0"/>
        <v>54.55280093504287</v>
      </c>
      <c r="I25" s="102">
        <v>516175</v>
      </c>
      <c r="J25" s="102">
        <v>260348.51</v>
      </c>
      <c r="K25" s="81">
        <f t="shared" si="1"/>
        <v>50.43803167530392</v>
      </c>
      <c r="L25" s="113"/>
      <c r="M25" s="84"/>
      <c r="N25" s="85"/>
      <c r="O25" s="86">
        <v>841900</v>
      </c>
      <c r="P25" s="86">
        <v>409723</v>
      </c>
      <c r="Q25" s="81">
        <f>P25/O25*100</f>
        <v>48.666468701746055</v>
      </c>
      <c r="R25" s="87"/>
      <c r="S25" s="87"/>
      <c r="T25" s="81"/>
      <c r="U25" s="86">
        <v>618650</v>
      </c>
      <c r="V25" s="86">
        <v>419702.88</v>
      </c>
      <c r="W25" s="81">
        <f t="shared" si="6"/>
        <v>67.84173280530187</v>
      </c>
      <c r="X25" s="86">
        <v>47112</v>
      </c>
      <c r="Y25" s="86">
        <v>22468.3</v>
      </c>
      <c r="Z25" s="88">
        <f t="shared" si="7"/>
        <v>47.691246391577515</v>
      </c>
    </row>
    <row r="26" spans="1:26" ht="37.5" customHeight="1" thickBot="1">
      <c r="A26" s="20"/>
      <c r="B26" s="90" t="s">
        <v>32</v>
      </c>
      <c r="C26" s="91">
        <f>SUM(C19:C25)</f>
        <v>4010903</v>
      </c>
      <c r="D26" s="94">
        <f>SUM(D19:D25)</f>
        <v>3888434.18</v>
      </c>
      <c r="E26" s="114">
        <f t="shared" si="4"/>
        <v>96.94660229878409</v>
      </c>
      <c r="F26" s="91">
        <f>SUM(F19:F25)</f>
        <v>3796458</v>
      </c>
      <c r="G26" s="94">
        <f>SUM(G19:G25)</f>
        <v>2115010.9699999997</v>
      </c>
      <c r="H26" s="95">
        <f t="shared" si="0"/>
        <v>55.71011110882827</v>
      </c>
      <c r="I26" s="94">
        <f>SUM(I19:I25)</f>
        <v>1456883</v>
      </c>
      <c r="J26" s="94">
        <f>SUM(J19:J25)</f>
        <v>823732.53</v>
      </c>
      <c r="K26" s="95">
        <f t="shared" si="1"/>
        <v>56.54074692339742</v>
      </c>
      <c r="L26" s="97">
        <f>SUM(L19:L25)</f>
        <v>0</v>
      </c>
      <c r="M26" s="97">
        <f>SUM(M19:M25)</f>
        <v>0</v>
      </c>
      <c r="N26" s="96">
        <f>SUM(N19:N25)</f>
        <v>0</v>
      </c>
      <c r="O26" s="94">
        <f>SUM(O19:O25)</f>
        <v>1063781</v>
      </c>
      <c r="P26" s="94">
        <f>SUM(P19:P25)</f>
        <v>536914.53</v>
      </c>
      <c r="Q26" s="95">
        <f>P26/O26*100</f>
        <v>50.472280478782764</v>
      </c>
      <c r="R26" s="97"/>
      <c r="S26" s="97"/>
      <c r="T26" s="95"/>
      <c r="U26" s="94">
        <f>SUM(U19:U25)</f>
        <v>747943</v>
      </c>
      <c r="V26" s="94">
        <f>SUM(V19:V25)</f>
        <v>480565.06</v>
      </c>
      <c r="W26" s="95">
        <f t="shared" si="6"/>
        <v>64.25156195057646</v>
      </c>
      <c r="X26" s="94">
        <f>SUM(X19:X25)</f>
        <v>495094</v>
      </c>
      <c r="Y26" s="94">
        <f>SUM(Y19:Y25)</f>
        <v>268298.85</v>
      </c>
      <c r="Z26" s="55">
        <f t="shared" si="7"/>
        <v>54.19149696825249</v>
      </c>
    </row>
    <row r="27" spans="1:26" ht="22.5" customHeight="1" thickBot="1">
      <c r="A27" s="20"/>
      <c r="B27" s="115" t="s">
        <v>33</v>
      </c>
      <c r="C27" s="91">
        <f>C10+C18+C26</f>
        <v>22331802</v>
      </c>
      <c r="D27" s="94">
        <f>D10+D18+D26</f>
        <v>24923618.4</v>
      </c>
      <c r="E27" s="93">
        <f t="shared" si="4"/>
        <v>111.60594384635864</v>
      </c>
      <c r="F27" s="91">
        <f>F10+F18+F26</f>
        <v>23208675</v>
      </c>
      <c r="G27" s="94">
        <f>G10+G18+G26</f>
        <v>10671657.259999998</v>
      </c>
      <c r="H27" s="116">
        <f t="shared" si="0"/>
        <v>45.98132922280138</v>
      </c>
      <c r="I27" s="94">
        <f>I10+I18+I26</f>
        <v>5181105</v>
      </c>
      <c r="J27" s="94">
        <f>J10+J18+J26</f>
        <v>2683082.9800000004</v>
      </c>
      <c r="K27" s="116">
        <f t="shared" si="1"/>
        <v>51.78592172905202</v>
      </c>
      <c r="L27" s="94">
        <f>L10+L18+L26</f>
        <v>124678</v>
      </c>
      <c r="M27" s="94">
        <f>M10+M18+M26</f>
        <v>55577.03</v>
      </c>
      <c r="N27" s="117">
        <f>N10+N18+N26</f>
        <v>44.576452942780605</v>
      </c>
      <c r="O27" s="94">
        <f>O10+O18+O26</f>
        <v>8671269</v>
      </c>
      <c r="P27" s="94">
        <f>P10+P18+P26</f>
        <v>4098186.62</v>
      </c>
      <c r="Q27" s="116">
        <f>P27/O27*100</f>
        <v>47.261670927288726</v>
      </c>
      <c r="R27" s="94"/>
      <c r="S27" s="94"/>
      <c r="T27" s="118"/>
      <c r="U27" s="94">
        <f>U10+U18+U26</f>
        <v>6683822</v>
      </c>
      <c r="V27" s="94">
        <f>V10+V18+V26</f>
        <v>2808870.5300000003</v>
      </c>
      <c r="W27" s="116">
        <f t="shared" si="6"/>
        <v>42.02491523562417</v>
      </c>
      <c r="X27" s="94">
        <f>X10+X18+X26</f>
        <v>1776433</v>
      </c>
      <c r="Y27" s="94">
        <f>Y10+Y18+Y26</f>
        <v>804967.58</v>
      </c>
      <c r="Z27" s="119">
        <f t="shared" si="7"/>
        <v>45.31370335948498</v>
      </c>
    </row>
    <row r="28" spans="1:26" ht="28.5" customHeight="1" thickBot="1">
      <c r="A28" s="120"/>
      <c r="B28" s="121" t="s">
        <v>34</v>
      </c>
      <c r="C28" s="122">
        <v>95381559</v>
      </c>
      <c r="D28" s="123">
        <v>75964902.89</v>
      </c>
      <c r="E28" s="124">
        <f t="shared" si="4"/>
        <v>79.6431759833156</v>
      </c>
      <c r="F28" s="125">
        <v>104743985</v>
      </c>
      <c r="G28" s="126">
        <v>65357105.77000002</v>
      </c>
      <c r="H28" s="116">
        <f t="shared" si="0"/>
        <v>62.3970013838981</v>
      </c>
      <c r="I28" s="127">
        <v>525995</v>
      </c>
      <c r="J28" s="127">
        <v>248846.18</v>
      </c>
      <c r="K28" s="116">
        <f t="shared" si="1"/>
        <v>47.309609406933525</v>
      </c>
      <c r="L28" s="128"/>
      <c r="M28" s="129"/>
      <c r="N28" s="130"/>
      <c r="O28" s="128">
        <v>24416409</v>
      </c>
      <c r="P28" s="129">
        <v>13447183.110000001</v>
      </c>
      <c r="Q28" s="116">
        <f>P28/O28*100</f>
        <v>55.07436867559026</v>
      </c>
      <c r="R28" s="128">
        <v>13782019</v>
      </c>
      <c r="S28" s="129">
        <v>7208802.689999997</v>
      </c>
      <c r="T28" s="116">
        <f>S28/R28*100</f>
        <v>52.305853663385584</v>
      </c>
      <c r="U28" s="128"/>
      <c r="V28" s="129"/>
      <c r="W28" s="116"/>
      <c r="X28" s="128">
        <v>2901778</v>
      </c>
      <c r="Y28" s="129">
        <v>1336545.51</v>
      </c>
      <c r="Z28" s="119">
        <f t="shared" si="7"/>
        <v>46.059536945968986</v>
      </c>
    </row>
    <row r="29" spans="1:26" ht="24.75" customHeight="1" thickBot="1">
      <c r="A29" s="78"/>
      <c r="B29" s="131" t="s">
        <v>35</v>
      </c>
      <c r="C29" s="132">
        <f>C27+C28</f>
        <v>117713361</v>
      </c>
      <c r="D29" s="133">
        <f>D27+D28</f>
        <v>100888521.28999999</v>
      </c>
      <c r="E29" s="93">
        <f t="shared" si="4"/>
        <v>85.70694136411583</v>
      </c>
      <c r="F29" s="132">
        <f>F27+F28</f>
        <v>127952660</v>
      </c>
      <c r="G29" s="133">
        <f>G27+G28</f>
        <v>76028763.03000002</v>
      </c>
      <c r="H29" s="95">
        <f t="shared" si="0"/>
        <v>59.41944702829939</v>
      </c>
      <c r="I29" s="132">
        <f>I27+I28</f>
        <v>5707100</v>
      </c>
      <c r="J29" s="132">
        <f>J27+J28</f>
        <v>2931929.1600000006</v>
      </c>
      <c r="K29" s="95">
        <f t="shared" si="1"/>
        <v>51.37336230309616</v>
      </c>
      <c r="L29" s="133">
        <f>L27+L28</f>
        <v>124678</v>
      </c>
      <c r="M29" s="133">
        <f>M27+M28</f>
        <v>55577.03</v>
      </c>
      <c r="N29" s="48">
        <f>N27+N28</f>
        <v>44.576452942780605</v>
      </c>
      <c r="O29" s="133">
        <f>O27+O28</f>
        <v>33087678</v>
      </c>
      <c r="P29" s="133">
        <f>P27+P28</f>
        <v>17545369.73</v>
      </c>
      <c r="Q29" s="95">
        <f>P29/O29*100</f>
        <v>53.026899409502235</v>
      </c>
      <c r="R29" s="133">
        <f>R27+R28</f>
        <v>13782019</v>
      </c>
      <c r="S29" s="133">
        <f>S27+S28</f>
        <v>7208802.689999997</v>
      </c>
      <c r="T29" s="95">
        <f>S29/R29*100</f>
        <v>52.305853663385584</v>
      </c>
      <c r="U29" s="133">
        <f>U27+U28</f>
        <v>6683822</v>
      </c>
      <c r="V29" s="133">
        <f>V27+V28</f>
        <v>2808870.5300000003</v>
      </c>
      <c r="W29" s="95">
        <f>V29/U29*100</f>
        <v>42.02491523562417</v>
      </c>
      <c r="X29" s="133">
        <f>X27+X28</f>
        <v>4678211</v>
      </c>
      <c r="Y29" s="133">
        <f>Y27+Y28</f>
        <v>2141513.09</v>
      </c>
      <c r="Z29" s="55">
        <f t="shared" si="7"/>
        <v>45.77632539447237</v>
      </c>
    </row>
    <row r="30" spans="6:25" ht="12.75">
      <c r="F30" s="5"/>
      <c r="G30" s="5"/>
      <c r="H30" s="5"/>
      <c r="I30" s="134"/>
      <c r="J30" s="135"/>
      <c r="K30" s="134"/>
      <c r="L30" s="134"/>
      <c r="M30" s="134"/>
      <c r="N30" s="134"/>
      <c r="O30" s="134"/>
      <c r="P30" s="135"/>
      <c r="Q30" s="134"/>
      <c r="R30" s="134"/>
      <c r="S30" s="135"/>
      <c r="T30" s="134"/>
      <c r="U30" s="134"/>
      <c r="V30" s="134"/>
      <c r="W30" s="134"/>
      <c r="X30" s="134"/>
      <c r="Y30" s="135"/>
    </row>
    <row r="31" spans="1:68" s="5" customFormat="1" ht="12.75">
      <c r="A31" s="1"/>
      <c r="B31" s="136"/>
      <c r="C31" s="136"/>
      <c r="D31" s="136"/>
      <c r="E31" s="3"/>
      <c r="F31" s="137"/>
      <c r="G31" s="137"/>
      <c r="H31" s="137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</row>
    <row r="32" spans="1:68" s="5" customFormat="1" ht="12.75">
      <c r="A32" s="1"/>
      <c r="B32" s="3"/>
      <c r="C32" s="3"/>
      <c r="D32" s="3"/>
      <c r="E32" s="3"/>
      <c r="F32" s="137"/>
      <c r="G32" s="138"/>
      <c r="H32" s="137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</row>
    <row r="33" spans="1:68" s="5" customFormat="1" ht="12.75">
      <c r="A33" s="1"/>
      <c r="B33" s="3"/>
      <c r="C33" s="3"/>
      <c r="D33" s="3"/>
      <c r="E33" s="3"/>
      <c r="F33" s="137"/>
      <c r="G33" s="137"/>
      <c r="H33" s="137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</row>
    <row r="37" spans="1:68" s="5" customFormat="1" ht="12.75">
      <c r="A37" s="1"/>
      <c r="B37" s="3"/>
      <c r="C37" s="3"/>
      <c r="D37" s="3"/>
      <c r="E37" s="3"/>
      <c r="F37" s="139"/>
      <c r="G37" s="139"/>
      <c r="H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</row>
  </sheetData>
  <sheetProtection/>
  <mergeCells count="11"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  <mergeCell ref="U8:W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2016-03-09T19:23:59Z</dcterms:created>
  <dcterms:modified xsi:type="dcterms:W3CDTF">2016-03-09T19:25:12Z</dcterms:modified>
  <cp:category/>
  <cp:version/>
  <cp:contentType/>
  <cp:contentStatus/>
</cp:coreProperties>
</file>