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<sst xmlns="http://schemas.openxmlformats.org/spreadsheetml/2006/main" count="53" uniqueCount="34">
  <si>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Інформація про надходження та використання коштів місцевих бюджетів Дергачівського району (станом на 09.09.2019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</si>
  <si>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</si>
  <si>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</si>
  <si>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</si>
  <si>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</si>
  <si>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</si>
  <si>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</si>
  <si>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</si>
  <si>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</si>
  <si>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</si>
  <si>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</si>
  <si>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січень-вересень</t>
  </si>
  <si>
    <t>надійшло за січень-вересень</t>
  </si>
  <si>
    <t>%</t>
  </si>
  <si>
    <t>затерджено з урахуванням змін на 
січень-веерсень</t>
  </si>
  <si>
    <t>касові видатки  за січень-вересень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</si>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</sst>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14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14" fontId="9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 wrapText="1"/>
    </xf>
    <xf numFmtId="1" fontId="14" fillId="0" borderId="24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 wrapText="1"/>
    </xf>
    <xf numFmtId="172" fontId="11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5" fillId="0" borderId="24" xfId="0" applyNumberFormat="1" applyFont="1" applyFill="1" applyBorder="1" applyAlignment="1">
      <alignment horizontal="center" vertical="center"/>
    </xf>
    <xf numFmtId="172" fontId="16" fillId="0" borderId="24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172" fontId="16" fillId="0" borderId="24" xfId="0" applyNumberFormat="1" applyFont="1" applyFill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72" fontId="16" fillId="0" borderId="36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" fontId="15" fillId="0" borderId="37" xfId="0" applyNumberFormat="1" applyFont="1" applyFill="1" applyBorder="1" applyAlignment="1">
      <alignment horizontal="center" vertical="center"/>
    </xf>
    <xf numFmtId="172" fontId="16" fillId="0" borderId="37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 wrapText="1"/>
    </xf>
    <xf numFmtId="172" fontId="16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172" fontId="11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172" fontId="16" fillId="0" borderId="39" xfId="0" applyNumberFormat="1" applyFont="1" applyFill="1" applyBorder="1" applyAlignment="1">
      <alignment horizontal="center" vertical="center"/>
    </xf>
    <xf numFmtId="1" fontId="16" fillId="0" borderId="39" xfId="0" applyNumberFormat="1" applyFont="1" applyFill="1" applyBorder="1" applyAlignment="1">
      <alignment horizontal="center" vertical="center"/>
    </xf>
    <xf numFmtId="172" fontId="16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horizontal="center" vertical="center" wrapText="1"/>
      <protection/>
    </xf>
    <xf numFmtId="1" fontId="16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Font="1" applyBorder="1" applyAlignment="1">
      <alignment vertical="center" wrapText="1"/>
      <protection/>
    </xf>
    <xf numFmtId="172" fontId="16" fillId="0" borderId="40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73" fontId="17" fillId="0" borderId="0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1" fontId="18" fillId="0" borderId="42" xfId="0" applyNumberFormat="1" applyFont="1" applyFill="1" applyBorder="1" applyAlignment="1">
      <alignment horizontal="center" vertical="center"/>
    </xf>
    <xf numFmtId="1" fontId="18" fillId="0" borderId="42" xfId="0" applyNumberFormat="1" applyFont="1" applyFill="1" applyBorder="1" applyAlignment="1">
      <alignment horizontal="center" vertical="center"/>
    </xf>
    <xf numFmtId="172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72" fontId="11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72" fontId="21" fillId="0" borderId="17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172" fontId="21" fillId="0" borderId="17" xfId="0" applyNumberFormat="1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172" fontId="21" fillId="0" borderId="1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N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2"/>
    </sheetView>
  </sheetViews>
  <sheetFormatPr defaultColWidth="9.140625" defaultRowHeight="12.75"/>
  <cols>
    <col min="1" max="1" width="0.85546875" style="1" customWidth="1"/>
    <col min="2" max="2" width="23.421875" style="4" customWidth="1"/>
    <col min="3" max="3" width="16.7109375" style="9" customWidth="1"/>
    <col min="4" max="4" width="18.140625" style="9" customWidth="1"/>
    <col min="5" max="5" width="12.8515625" style="4" customWidth="1"/>
    <col min="6" max="6" width="15.7109375" style="4" customWidth="1"/>
    <col min="7" max="7" width="15.8515625" style="4" customWidth="1"/>
    <col min="8" max="8" width="8.7109375" style="4" customWidth="1"/>
    <col min="9" max="9" width="14.7109375" style="4" customWidth="1"/>
    <col min="10" max="10" width="16.140625" style="4" customWidth="1"/>
    <col min="11" max="11" width="8.8515625" style="4" customWidth="1"/>
    <col min="12" max="12" width="13.57421875" style="4" customWidth="1"/>
    <col min="13" max="13" width="10.7109375" style="4" customWidth="1"/>
    <col min="14" max="14" width="6.8515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3.7109375" style="4" customWidth="1"/>
    <col min="25" max="25" width="15.140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3"/>
      <c r="D1" s="3"/>
    </row>
    <row r="2" spans="2:4" ht="12.75">
      <c r="B2" s="5">
        <v>43717</v>
      </c>
      <c r="C2" s="6"/>
      <c r="D2" s="6"/>
    </row>
    <row r="5" spans="2:26" ht="20.25">
      <c r="B5" s="7" t="s">
        <v>0</v>
      </c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3.5" thickBot="1"/>
    <row r="7" spans="1:26" ht="13.5" customHeight="1" thickBot="1">
      <c r="A7" s="10"/>
      <c r="B7" s="11"/>
      <c r="C7" s="12" t="s">
        <v>1</v>
      </c>
      <c r="D7" s="13"/>
      <c r="E7" s="14"/>
      <c r="F7" s="15" t="s">
        <v>2</v>
      </c>
      <c r="G7" s="16"/>
      <c r="H7" s="17"/>
      <c r="I7" s="18" t="s">
        <v>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</row>
    <row r="8" spans="1:26" ht="27.75" customHeight="1" thickBot="1">
      <c r="A8" s="21"/>
      <c r="B8" s="22" t="s">
        <v>4</v>
      </c>
      <c r="C8" s="23"/>
      <c r="D8" s="23"/>
      <c r="E8" s="24"/>
      <c r="F8" s="25"/>
      <c r="G8" s="26"/>
      <c r="H8" s="27"/>
      <c r="I8" s="18" t="s">
        <v>5</v>
      </c>
      <c r="J8" s="19"/>
      <c r="K8" s="20"/>
      <c r="L8" s="18" t="s">
        <v>6</v>
      </c>
      <c r="M8" s="19"/>
      <c r="N8" s="20"/>
      <c r="O8" s="28" t="s">
        <v>7</v>
      </c>
      <c r="P8" s="29"/>
      <c r="Q8" s="29"/>
      <c r="R8" s="29" t="s">
        <v>8</v>
      </c>
      <c r="S8" s="29"/>
      <c r="T8" s="29"/>
      <c r="U8" s="30" t="s">
        <v>9</v>
      </c>
      <c r="V8" s="29"/>
      <c r="W8" s="29"/>
      <c r="X8" s="29" t="s">
        <v>10</v>
      </c>
      <c r="Y8" s="29"/>
      <c r="Z8" s="31"/>
    </row>
    <row r="9" spans="1:26" ht="87.75" customHeight="1">
      <c r="A9" s="21"/>
      <c r="B9" s="32"/>
      <c r="C9" s="33" t="s">
        <v>11</v>
      </c>
      <c r="D9" s="34" t="s">
        <v>12</v>
      </c>
      <c r="E9" s="35" t="s">
        <v>13</v>
      </c>
      <c r="F9" s="36" t="s">
        <v>14</v>
      </c>
      <c r="G9" s="35" t="s">
        <v>15</v>
      </c>
      <c r="H9" s="37" t="s">
        <v>13</v>
      </c>
      <c r="I9" s="36" t="s">
        <v>14</v>
      </c>
      <c r="J9" s="35" t="s">
        <v>15</v>
      </c>
      <c r="K9" s="38" t="s">
        <v>13</v>
      </c>
      <c r="L9" s="36" t="s">
        <v>14</v>
      </c>
      <c r="M9" s="35" t="s">
        <v>15</v>
      </c>
      <c r="N9" s="38" t="s">
        <v>13</v>
      </c>
      <c r="O9" s="36" t="s">
        <v>14</v>
      </c>
      <c r="P9" s="35" t="s">
        <v>15</v>
      </c>
      <c r="Q9" s="38" t="s">
        <v>13</v>
      </c>
      <c r="R9" s="36" t="s">
        <v>14</v>
      </c>
      <c r="S9" s="35" t="s">
        <v>15</v>
      </c>
      <c r="T9" s="38" t="s">
        <v>13</v>
      </c>
      <c r="U9" s="36" t="s">
        <v>14</v>
      </c>
      <c r="V9" s="35" t="s">
        <v>15</v>
      </c>
      <c r="W9" s="38" t="s">
        <v>13</v>
      </c>
      <c r="X9" s="36" t="s">
        <v>14</v>
      </c>
      <c r="Y9" s="35" t="s">
        <v>15</v>
      </c>
      <c r="Z9" s="39" t="s">
        <v>13</v>
      </c>
    </row>
    <row r="10" spans="1:26" ht="42.75" customHeight="1" thickBot="1">
      <c r="A10" s="40"/>
      <c r="B10" s="41" t="s">
        <v>16</v>
      </c>
      <c r="C10" s="42">
        <v>46220216</v>
      </c>
      <c r="D10" s="42">
        <v>43760187.730000004</v>
      </c>
      <c r="E10" s="43">
        <f aca="true" t="shared" si="0" ref="E10:E27">D10/C10*100</f>
        <v>94.67759244136809</v>
      </c>
      <c r="F10" s="44">
        <v>48255277</v>
      </c>
      <c r="G10" s="44">
        <v>37965629.62</v>
      </c>
      <c r="H10" s="45">
        <f aca="true" t="shared" si="1" ref="H10:H27">G10/F10*100</f>
        <v>78.67663803898587</v>
      </c>
      <c r="I10" s="44">
        <v>6498706</v>
      </c>
      <c r="J10" s="44">
        <v>4997681.94</v>
      </c>
      <c r="K10" s="45">
        <f aca="true" t="shared" si="2" ref="K10:K27">J10/I10*100</f>
        <v>76.90272401921244</v>
      </c>
      <c r="L10" s="44"/>
      <c r="M10" s="44"/>
      <c r="N10" s="44"/>
      <c r="O10" s="46">
        <v>17510243</v>
      </c>
      <c r="P10" s="46">
        <v>14146266.159999998</v>
      </c>
      <c r="Q10" s="45">
        <f>P10/O10*100</f>
        <v>80.7885199537208</v>
      </c>
      <c r="R10" s="47"/>
      <c r="S10" s="47"/>
      <c r="T10" s="44"/>
      <c r="U10" s="46">
        <v>19623910</v>
      </c>
      <c r="V10" s="46">
        <v>16886371.03</v>
      </c>
      <c r="W10" s="45">
        <f aca="true" t="shared" si="3" ref="W10:W17">V10/U10*100</f>
        <v>86.04998203721888</v>
      </c>
      <c r="X10" s="46"/>
      <c r="Y10" s="46"/>
      <c r="Z10" s="48"/>
    </row>
    <row r="11" spans="1:26" ht="38.25" customHeight="1">
      <c r="A11" s="21"/>
      <c r="B11" s="49" t="s">
        <v>17</v>
      </c>
      <c r="C11" s="50">
        <v>8475490</v>
      </c>
      <c r="D11" s="50">
        <v>7835537.6</v>
      </c>
      <c r="E11" s="51">
        <f t="shared" si="0"/>
        <v>92.4493757883025</v>
      </c>
      <c r="F11" s="52">
        <v>8722260</v>
      </c>
      <c r="G11" s="52">
        <v>6481854.080000001</v>
      </c>
      <c r="H11" s="53">
        <f t="shared" si="1"/>
        <v>74.31392872948066</v>
      </c>
      <c r="I11" s="52">
        <v>2524285</v>
      </c>
      <c r="J11" s="52">
        <v>1918171.8</v>
      </c>
      <c r="K11" s="53">
        <f t="shared" si="2"/>
        <v>75.98871759726022</v>
      </c>
      <c r="L11" s="54"/>
      <c r="M11" s="52"/>
      <c r="N11" s="52"/>
      <c r="O11" s="54">
        <v>2805176</v>
      </c>
      <c r="P11" s="54">
        <v>2166688.69</v>
      </c>
      <c r="Q11" s="53">
        <f>P11/O11*100</f>
        <v>77.23895719912048</v>
      </c>
      <c r="R11" s="52"/>
      <c r="S11" s="52"/>
      <c r="T11" s="52"/>
      <c r="U11" s="54">
        <v>1856049</v>
      </c>
      <c r="V11" s="54">
        <v>1172729.71</v>
      </c>
      <c r="W11" s="53">
        <f t="shared" si="3"/>
        <v>63.184199878343726</v>
      </c>
      <c r="X11" s="54">
        <v>1056816</v>
      </c>
      <c r="Y11" s="54">
        <v>852701.02</v>
      </c>
      <c r="Z11" s="55">
        <f aca="true" t="shared" si="4" ref="Z11:Z17">Y11/X11*100</f>
        <v>80.68585449122648</v>
      </c>
    </row>
    <row r="12" spans="1:26" ht="25.5">
      <c r="A12" s="21"/>
      <c r="B12" s="49" t="s">
        <v>18</v>
      </c>
      <c r="C12" s="50">
        <v>8927864</v>
      </c>
      <c r="D12" s="50">
        <v>8674203.92</v>
      </c>
      <c r="E12" s="51">
        <f t="shared" si="0"/>
        <v>97.15878198861452</v>
      </c>
      <c r="F12" s="52">
        <v>9314606</v>
      </c>
      <c r="G12" s="52">
        <v>6026440.380000002</v>
      </c>
      <c r="H12" s="53">
        <f t="shared" si="1"/>
        <v>64.69882225828985</v>
      </c>
      <c r="I12" s="52">
        <v>3530563</v>
      </c>
      <c r="J12" s="52">
        <v>2519895.35</v>
      </c>
      <c r="K12" s="53">
        <f t="shared" si="2"/>
        <v>71.37375398767846</v>
      </c>
      <c r="L12" s="56"/>
      <c r="M12" s="56"/>
      <c r="N12" s="52"/>
      <c r="O12" s="54">
        <v>2544497</v>
      </c>
      <c r="P12" s="54">
        <v>1939281.66</v>
      </c>
      <c r="Q12" s="53">
        <f>P12/O12*100</f>
        <v>76.21473556463222</v>
      </c>
      <c r="R12" s="56"/>
      <c r="S12" s="56"/>
      <c r="T12" s="52"/>
      <c r="U12" s="54">
        <v>1673864</v>
      </c>
      <c r="V12" s="54">
        <v>398450.49</v>
      </c>
      <c r="W12" s="53">
        <f t="shared" si="3"/>
        <v>23.804233199351916</v>
      </c>
      <c r="X12" s="54">
        <v>667612</v>
      </c>
      <c r="Y12" s="54">
        <v>530001.53</v>
      </c>
      <c r="Z12" s="55">
        <f t="shared" si="4"/>
        <v>79.38765780123785</v>
      </c>
    </row>
    <row r="13" spans="1:26" ht="25.5">
      <c r="A13" s="21"/>
      <c r="B13" s="49" t="s">
        <v>19</v>
      </c>
      <c r="C13" s="50">
        <v>12196472</v>
      </c>
      <c r="D13" s="50">
        <v>11576421.510000002</v>
      </c>
      <c r="E13" s="51">
        <f t="shared" si="0"/>
        <v>94.91614878466495</v>
      </c>
      <c r="F13" s="52">
        <v>13585015</v>
      </c>
      <c r="G13" s="52">
        <v>10533476.829999998</v>
      </c>
      <c r="H13" s="53">
        <f t="shared" si="1"/>
        <v>77.5374692630078</v>
      </c>
      <c r="I13" s="52">
        <v>3772024</v>
      </c>
      <c r="J13" s="52">
        <v>3036260.37</v>
      </c>
      <c r="K13" s="53">
        <f t="shared" si="2"/>
        <v>80.49419542399518</v>
      </c>
      <c r="L13" s="56">
        <v>1001914</v>
      </c>
      <c r="M13" s="56">
        <v>698776.85</v>
      </c>
      <c r="N13" s="53">
        <f>M13/L13*100</f>
        <v>69.74419461151356</v>
      </c>
      <c r="O13" s="54">
        <v>4888166</v>
      </c>
      <c r="P13" s="54">
        <v>3832612.05</v>
      </c>
      <c r="Q13" s="53">
        <f>P13/O13*100</f>
        <v>78.40593077240011</v>
      </c>
      <c r="R13" s="56"/>
      <c r="S13" s="56"/>
      <c r="T13" s="52"/>
      <c r="U13" s="54">
        <v>2342977</v>
      </c>
      <c r="V13" s="54">
        <v>1970363.95</v>
      </c>
      <c r="W13" s="53">
        <f t="shared" si="3"/>
        <v>84.0965980459902</v>
      </c>
      <c r="X13" s="54">
        <v>982037</v>
      </c>
      <c r="Y13" s="54">
        <v>694073.84</v>
      </c>
      <c r="Z13" s="55">
        <f t="shared" si="4"/>
        <v>70.67695412698299</v>
      </c>
    </row>
    <row r="14" spans="1:26" ht="25.5">
      <c r="A14" s="21"/>
      <c r="B14" s="49" t="s">
        <v>20</v>
      </c>
      <c r="C14" s="50">
        <v>3481913</v>
      </c>
      <c r="D14" s="50">
        <v>3406794.4</v>
      </c>
      <c r="E14" s="51">
        <f t="shared" si="0"/>
        <v>97.84260548727093</v>
      </c>
      <c r="F14" s="52">
        <v>3553866</v>
      </c>
      <c r="G14" s="52">
        <v>2833212.6</v>
      </c>
      <c r="H14" s="53">
        <f t="shared" si="1"/>
        <v>79.72198726682436</v>
      </c>
      <c r="I14" s="52">
        <v>1072029</v>
      </c>
      <c r="J14" s="52">
        <v>970753.67</v>
      </c>
      <c r="K14" s="53">
        <f t="shared" si="2"/>
        <v>90.55293000469204</v>
      </c>
      <c r="L14" s="52"/>
      <c r="M14" s="52"/>
      <c r="N14" s="52"/>
      <c r="O14" s="54">
        <v>1774079</v>
      </c>
      <c r="P14" s="54">
        <v>1391916.12</v>
      </c>
      <c r="Q14" s="53">
        <f>P14/O14*100</f>
        <v>78.45851960369296</v>
      </c>
      <c r="R14" s="56"/>
      <c r="S14" s="56"/>
      <c r="T14" s="52"/>
      <c r="U14" s="54">
        <v>96460</v>
      </c>
      <c r="V14" s="54">
        <v>88660.29</v>
      </c>
      <c r="W14" s="53">
        <f t="shared" si="3"/>
        <v>91.91404727348123</v>
      </c>
      <c r="X14" s="54">
        <v>365199</v>
      </c>
      <c r="Y14" s="54">
        <v>346779.8</v>
      </c>
      <c r="Z14" s="55">
        <f t="shared" si="4"/>
        <v>94.95639363744151</v>
      </c>
    </row>
    <row r="15" spans="1:26" ht="25.5">
      <c r="A15" s="21"/>
      <c r="B15" s="49" t="s">
        <v>21</v>
      </c>
      <c r="C15" s="50">
        <v>4043813</v>
      </c>
      <c r="D15" s="50">
        <v>3987408.02</v>
      </c>
      <c r="E15" s="51">
        <f t="shared" si="0"/>
        <v>98.60515360131639</v>
      </c>
      <c r="F15" s="52">
        <v>5032523</v>
      </c>
      <c r="G15" s="52">
        <v>2967463.94</v>
      </c>
      <c r="H15" s="53">
        <f t="shared" si="1"/>
        <v>58.96573031062153</v>
      </c>
      <c r="I15" s="52">
        <v>1521704</v>
      </c>
      <c r="J15" s="52">
        <v>1302072.21</v>
      </c>
      <c r="K15" s="53">
        <f t="shared" si="2"/>
        <v>85.5667205974355</v>
      </c>
      <c r="L15" s="52"/>
      <c r="M15" s="52"/>
      <c r="N15" s="52"/>
      <c r="O15" s="54"/>
      <c r="P15" s="54"/>
      <c r="Q15" s="53"/>
      <c r="R15" s="56"/>
      <c r="S15" s="56"/>
      <c r="T15" s="52"/>
      <c r="U15" s="54">
        <v>2454706</v>
      </c>
      <c r="V15" s="54">
        <v>1103069.93</v>
      </c>
      <c r="W15" s="53">
        <f t="shared" si="3"/>
        <v>44.93694682784822</v>
      </c>
      <c r="X15" s="54">
        <v>350963</v>
      </c>
      <c r="Y15" s="54">
        <v>257684.54</v>
      </c>
      <c r="Z15" s="55">
        <f t="shared" si="4"/>
        <v>73.42213851602591</v>
      </c>
    </row>
    <row r="16" spans="1:26" ht="26.25" thickBot="1">
      <c r="A16" s="40"/>
      <c r="B16" s="57" t="s">
        <v>22</v>
      </c>
      <c r="C16" s="58">
        <v>29531197</v>
      </c>
      <c r="D16" s="58">
        <v>27987739.06</v>
      </c>
      <c r="E16" s="59">
        <f t="shared" si="0"/>
        <v>94.77346637862325</v>
      </c>
      <c r="F16" s="60">
        <v>24717160</v>
      </c>
      <c r="G16" s="60">
        <v>19500253.589999996</v>
      </c>
      <c r="H16" s="59">
        <f t="shared" si="1"/>
        <v>78.89358482123349</v>
      </c>
      <c r="I16" s="60">
        <v>5726220</v>
      </c>
      <c r="J16" s="60">
        <v>4644827.99</v>
      </c>
      <c r="K16" s="59">
        <f t="shared" si="2"/>
        <v>81.11508097837667</v>
      </c>
      <c r="L16" s="61"/>
      <c r="M16" s="61"/>
      <c r="N16" s="61"/>
      <c r="O16" s="62">
        <v>8234851</v>
      </c>
      <c r="P16" s="62">
        <v>6595311.94</v>
      </c>
      <c r="Q16" s="59">
        <f>P16/O16*100</f>
        <v>80.09024012699199</v>
      </c>
      <c r="R16" s="63"/>
      <c r="S16" s="63"/>
      <c r="T16" s="61"/>
      <c r="U16" s="62">
        <v>6082426</v>
      </c>
      <c r="V16" s="62">
        <v>4747083.97</v>
      </c>
      <c r="W16" s="59">
        <f t="shared" si="3"/>
        <v>78.04589764018502</v>
      </c>
      <c r="X16" s="62">
        <v>2296078</v>
      </c>
      <c r="Y16" s="62">
        <v>1708796.33</v>
      </c>
      <c r="Z16" s="64">
        <f t="shared" si="4"/>
        <v>74.42239897773509</v>
      </c>
    </row>
    <row r="17" spans="1:26" ht="26.25" thickBot="1">
      <c r="A17" s="65"/>
      <c r="B17" s="66" t="s">
        <v>23</v>
      </c>
      <c r="C17" s="67">
        <f>SUM(C11:C16)</f>
        <v>66656749</v>
      </c>
      <c r="D17" s="67">
        <f>SUM(D11:D16)</f>
        <v>63468104.510000005</v>
      </c>
      <c r="E17" s="68">
        <f t="shared" si="0"/>
        <v>95.21632162108597</v>
      </c>
      <c r="F17" s="69">
        <f>SUM(F11:F16)</f>
        <v>64925430</v>
      </c>
      <c r="G17" s="69">
        <f>SUM(G11:G16)</f>
        <v>48342701.42</v>
      </c>
      <c r="H17" s="70">
        <f t="shared" si="1"/>
        <v>74.45880823584842</v>
      </c>
      <c r="I17" s="69">
        <f>SUM(I11:I16)</f>
        <v>18146825</v>
      </c>
      <c r="J17" s="69">
        <f>SUM(J11:J16)</f>
        <v>14391981.390000002</v>
      </c>
      <c r="K17" s="70">
        <f t="shared" si="2"/>
        <v>79.3085368377113</v>
      </c>
      <c r="L17" s="69">
        <f>SUM(L11:L16)</f>
        <v>1001914</v>
      </c>
      <c r="M17" s="69">
        <f>SUM(M11:M16)</f>
        <v>698776.85</v>
      </c>
      <c r="N17" s="70">
        <f>M17/L17*100</f>
        <v>69.74419461151356</v>
      </c>
      <c r="O17" s="69">
        <f>SUM(O11:O16)</f>
        <v>20246769</v>
      </c>
      <c r="P17" s="69">
        <f>SUM(P11:P16)</f>
        <v>15925810.46</v>
      </c>
      <c r="Q17" s="70">
        <f>P17/O17*100</f>
        <v>78.65852798537881</v>
      </c>
      <c r="R17" s="69">
        <f>SUM(R11:R16)</f>
        <v>0</v>
      </c>
      <c r="S17" s="69">
        <f>SUM(S11:S16)</f>
        <v>0</v>
      </c>
      <c r="T17" s="69">
        <f>SUM(T11:T16)</f>
        <v>0</v>
      </c>
      <c r="U17" s="69">
        <f>SUM(U11:U16)</f>
        <v>14506482</v>
      </c>
      <c r="V17" s="69">
        <f>SUM(V11:V16)</f>
        <v>9480358.34</v>
      </c>
      <c r="W17" s="70">
        <f t="shared" si="3"/>
        <v>65.35256680427412</v>
      </c>
      <c r="X17" s="69">
        <f>SUM(X11:X16)</f>
        <v>5718705</v>
      </c>
      <c r="Y17" s="69">
        <f>SUM(Y11:Y16)</f>
        <v>4390037.0600000005</v>
      </c>
      <c r="Z17" s="71">
        <f t="shared" si="4"/>
        <v>76.76627942864688</v>
      </c>
    </row>
    <row r="18" spans="1:26" ht="25.5">
      <c r="A18" s="21"/>
      <c r="B18" s="72" t="s">
        <v>24</v>
      </c>
      <c r="C18" s="73">
        <v>1500607</v>
      </c>
      <c r="D18" s="74">
        <v>1587528.08</v>
      </c>
      <c r="E18" s="75">
        <f t="shared" si="0"/>
        <v>105.79239467762048</v>
      </c>
      <c r="F18" s="76">
        <v>1547940</v>
      </c>
      <c r="G18" s="76">
        <v>1093867.27</v>
      </c>
      <c r="H18" s="77">
        <f t="shared" si="1"/>
        <v>70.66599932813934</v>
      </c>
      <c r="I18" s="78">
        <v>1188847</v>
      </c>
      <c r="J18" s="78">
        <v>989993.14</v>
      </c>
      <c r="K18" s="77">
        <f t="shared" si="2"/>
        <v>83.27338505291262</v>
      </c>
      <c r="L18" s="76"/>
      <c r="M18" s="76"/>
      <c r="N18" s="76"/>
      <c r="O18" s="76"/>
      <c r="P18" s="76"/>
      <c r="Q18" s="77"/>
      <c r="R18" s="79"/>
      <c r="S18" s="79"/>
      <c r="T18" s="76"/>
      <c r="U18" s="80">
        <v>358193</v>
      </c>
      <c r="V18" s="80">
        <v>103174.13</v>
      </c>
      <c r="W18" s="77"/>
      <c r="X18" s="79"/>
      <c r="Y18" s="79"/>
      <c r="Z18" s="81"/>
    </row>
    <row r="19" spans="1:26" ht="25.5">
      <c r="A19" s="21"/>
      <c r="B19" s="49" t="s">
        <v>25</v>
      </c>
      <c r="C19" s="82">
        <v>4990428</v>
      </c>
      <c r="D19" s="50">
        <v>4971427.22</v>
      </c>
      <c r="E19" s="51">
        <f t="shared" si="0"/>
        <v>99.61925550273443</v>
      </c>
      <c r="F19" s="52">
        <v>5155077</v>
      </c>
      <c r="G19" s="52">
        <v>4329948.4</v>
      </c>
      <c r="H19" s="53">
        <f t="shared" si="1"/>
        <v>83.99386468912104</v>
      </c>
      <c r="I19" s="78">
        <v>1597943</v>
      </c>
      <c r="J19" s="78">
        <v>1413006.35</v>
      </c>
      <c r="K19" s="53">
        <f t="shared" si="2"/>
        <v>88.4265802972947</v>
      </c>
      <c r="L19" s="52"/>
      <c r="M19" s="52"/>
      <c r="N19" s="52"/>
      <c r="O19" s="54">
        <v>2799254</v>
      </c>
      <c r="P19" s="54">
        <v>2329290.39</v>
      </c>
      <c r="Q19" s="53">
        <f>P19/O19*100</f>
        <v>83.21111231778181</v>
      </c>
      <c r="R19" s="56"/>
      <c r="S19" s="56"/>
      <c r="T19" s="52"/>
      <c r="U19" s="80">
        <v>92000</v>
      </c>
      <c r="V19" s="80">
        <v>84426.75</v>
      </c>
      <c r="W19" s="53">
        <f aca="true" t="shared" si="5" ref="W19:W25">V19/U19*100</f>
        <v>91.76820652173913</v>
      </c>
      <c r="X19" s="54">
        <v>649704</v>
      </c>
      <c r="Y19" s="54">
        <v>488208.51</v>
      </c>
      <c r="Z19" s="55">
        <f aca="true" t="shared" si="6" ref="Z19:Z27">Y19/X19*100</f>
        <v>75.14322060507554</v>
      </c>
    </row>
    <row r="20" spans="1:26" ht="25.5">
      <c r="A20" s="21"/>
      <c r="B20" s="49" t="s">
        <v>26</v>
      </c>
      <c r="C20" s="82">
        <v>1639692</v>
      </c>
      <c r="D20" s="50">
        <v>1885745.69</v>
      </c>
      <c r="E20" s="51">
        <f t="shared" si="0"/>
        <v>115.00609199776544</v>
      </c>
      <c r="F20" s="52">
        <v>1651380</v>
      </c>
      <c r="G20" s="52">
        <v>1136797.13</v>
      </c>
      <c r="H20" s="53">
        <f t="shared" si="1"/>
        <v>68.83922113626178</v>
      </c>
      <c r="I20" s="78">
        <v>973529</v>
      </c>
      <c r="J20" s="78">
        <v>650847.25</v>
      </c>
      <c r="K20" s="53">
        <f t="shared" si="2"/>
        <v>66.85442857891239</v>
      </c>
      <c r="L20" s="52"/>
      <c r="M20" s="52"/>
      <c r="N20" s="52"/>
      <c r="O20" s="54"/>
      <c r="P20" s="54"/>
      <c r="Q20" s="53"/>
      <c r="R20" s="56"/>
      <c r="S20" s="56"/>
      <c r="T20" s="52"/>
      <c r="U20" s="80">
        <v>175000</v>
      </c>
      <c r="V20" s="80">
        <v>136177</v>
      </c>
      <c r="W20" s="53">
        <f t="shared" si="5"/>
        <v>77.81542857142857</v>
      </c>
      <c r="X20" s="54">
        <v>501951</v>
      </c>
      <c r="Y20" s="54">
        <v>349172.88</v>
      </c>
      <c r="Z20" s="55">
        <f t="shared" si="6"/>
        <v>69.56314062528016</v>
      </c>
    </row>
    <row r="21" spans="1:26" ht="25.5">
      <c r="A21" s="21"/>
      <c r="B21" s="49" t="s">
        <v>27</v>
      </c>
      <c r="C21" s="82">
        <v>2633355</v>
      </c>
      <c r="D21" s="50">
        <v>2699972.26</v>
      </c>
      <c r="E21" s="51">
        <f t="shared" si="0"/>
        <v>102.52974855270179</v>
      </c>
      <c r="F21" s="52">
        <v>3014680</v>
      </c>
      <c r="G21" s="52">
        <v>2327295.34</v>
      </c>
      <c r="H21" s="53">
        <f t="shared" si="1"/>
        <v>77.19875210635955</v>
      </c>
      <c r="I21" s="78">
        <v>1402619</v>
      </c>
      <c r="J21" s="78">
        <v>1003923.06</v>
      </c>
      <c r="K21" s="53">
        <f t="shared" si="2"/>
        <v>71.57489382362566</v>
      </c>
      <c r="L21" s="52"/>
      <c r="M21" s="52"/>
      <c r="N21" s="52"/>
      <c r="O21" s="54"/>
      <c r="P21" s="54"/>
      <c r="Q21" s="53"/>
      <c r="R21" s="56"/>
      <c r="S21" s="56"/>
      <c r="T21" s="52"/>
      <c r="U21" s="80">
        <v>780216</v>
      </c>
      <c r="V21" s="80">
        <v>600332.66</v>
      </c>
      <c r="W21" s="53">
        <f t="shared" si="5"/>
        <v>76.9444179560532</v>
      </c>
      <c r="X21" s="54">
        <v>299620</v>
      </c>
      <c r="Y21" s="54">
        <v>229354.3</v>
      </c>
      <c r="Z21" s="55">
        <f t="shared" si="6"/>
        <v>76.54839463320205</v>
      </c>
    </row>
    <row r="22" spans="1:26" ht="27.75" customHeight="1">
      <c r="A22" s="21"/>
      <c r="B22" s="49" t="s">
        <v>28</v>
      </c>
      <c r="C22" s="82">
        <v>3705529</v>
      </c>
      <c r="D22" s="50">
        <v>3921207.57</v>
      </c>
      <c r="E22" s="51">
        <f t="shared" si="0"/>
        <v>105.82045289619917</v>
      </c>
      <c r="F22" s="52">
        <v>4530790</v>
      </c>
      <c r="G22" s="52">
        <v>3910392.58</v>
      </c>
      <c r="H22" s="53">
        <f t="shared" si="1"/>
        <v>86.30708066363702</v>
      </c>
      <c r="I22" s="78">
        <v>1604862</v>
      </c>
      <c r="J22" s="78">
        <v>1312677.66</v>
      </c>
      <c r="K22" s="53">
        <f t="shared" si="2"/>
        <v>81.79380283164534</v>
      </c>
      <c r="L22" s="52"/>
      <c r="M22" s="52"/>
      <c r="N22" s="52"/>
      <c r="O22" s="54"/>
      <c r="P22" s="54"/>
      <c r="Q22" s="53"/>
      <c r="R22" s="56"/>
      <c r="S22" s="56"/>
      <c r="T22" s="52"/>
      <c r="U22" s="80">
        <v>2046484</v>
      </c>
      <c r="V22" s="80">
        <v>1826242.61</v>
      </c>
      <c r="W22" s="53">
        <f t="shared" si="5"/>
        <v>89.23805952062172</v>
      </c>
      <c r="X22" s="54">
        <v>415766</v>
      </c>
      <c r="Y22" s="54">
        <v>356805.82</v>
      </c>
      <c r="Z22" s="55">
        <f t="shared" si="6"/>
        <v>85.8189029405964</v>
      </c>
    </row>
    <row r="23" spans="1:30" ht="26.25" thickBot="1">
      <c r="A23" s="21"/>
      <c r="B23" s="49" t="s">
        <v>29</v>
      </c>
      <c r="C23" s="82">
        <v>2121027</v>
      </c>
      <c r="D23" s="50">
        <v>2152561.24</v>
      </c>
      <c r="E23" s="51">
        <f t="shared" si="0"/>
        <v>101.48674392169454</v>
      </c>
      <c r="F23" s="52">
        <v>2298658</v>
      </c>
      <c r="G23" s="52">
        <v>1780965.94</v>
      </c>
      <c r="H23" s="53">
        <f t="shared" si="1"/>
        <v>77.4785087646792</v>
      </c>
      <c r="I23" s="78">
        <v>1040445</v>
      </c>
      <c r="J23" s="78">
        <v>781212.01</v>
      </c>
      <c r="K23" s="53">
        <f t="shared" si="2"/>
        <v>75.08441195834475</v>
      </c>
      <c r="L23" s="52"/>
      <c r="M23" s="52"/>
      <c r="N23" s="52"/>
      <c r="O23" s="54"/>
      <c r="P23" s="54"/>
      <c r="Q23" s="53"/>
      <c r="R23" s="56"/>
      <c r="S23" s="56"/>
      <c r="T23" s="52"/>
      <c r="U23" s="80">
        <v>416680</v>
      </c>
      <c r="V23" s="80">
        <v>268780.71</v>
      </c>
      <c r="W23" s="53">
        <f t="shared" si="5"/>
        <v>64.50530623020065</v>
      </c>
      <c r="X23" s="54">
        <v>392333</v>
      </c>
      <c r="Y23" s="54">
        <v>316104.31</v>
      </c>
      <c r="Z23" s="55">
        <f t="shared" si="6"/>
        <v>80.57041084996673</v>
      </c>
      <c r="AD23" s="83"/>
    </row>
    <row r="24" spans="1:26" ht="37.5" customHeight="1" thickBot="1">
      <c r="A24" s="21"/>
      <c r="B24" s="84" t="s">
        <v>30</v>
      </c>
      <c r="C24" s="85">
        <f>SUM(C18:C23)</f>
        <v>16590638</v>
      </c>
      <c r="D24" s="86">
        <f>SUM(D18:D23)</f>
        <v>17218442.060000002</v>
      </c>
      <c r="E24" s="68">
        <f t="shared" si="0"/>
        <v>103.78408630216633</v>
      </c>
      <c r="F24" s="87">
        <f>SUM(F18:F23)</f>
        <v>18198525</v>
      </c>
      <c r="G24" s="87">
        <f>SUM(G18:G23)</f>
        <v>14579266.66</v>
      </c>
      <c r="H24" s="70">
        <f t="shared" si="1"/>
        <v>80.1123533912776</v>
      </c>
      <c r="I24" s="69">
        <f>SUM(I18:I23)</f>
        <v>7808245</v>
      </c>
      <c r="J24" s="69">
        <f>SUM(J18:J23)</f>
        <v>6151659.47</v>
      </c>
      <c r="K24" s="70">
        <f t="shared" si="2"/>
        <v>78.78415021557342</v>
      </c>
      <c r="L24" s="69">
        <f>SUM(L18:L23)</f>
        <v>0</v>
      </c>
      <c r="M24" s="69">
        <f>SUM(M18:M23)</f>
        <v>0</v>
      </c>
      <c r="N24" s="69">
        <f>SUM(N18:N23)</f>
        <v>0</v>
      </c>
      <c r="O24" s="69">
        <f>SUM(O18:O23)</f>
        <v>2799254</v>
      </c>
      <c r="P24" s="69">
        <f>SUM(P18:P23)</f>
        <v>2329290.39</v>
      </c>
      <c r="Q24" s="70">
        <f>P24/O24*100</f>
        <v>83.21111231778181</v>
      </c>
      <c r="R24" s="69"/>
      <c r="S24" s="69"/>
      <c r="T24" s="69"/>
      <c r="U24" s="69">
        <f>SUM(U18:U23)</f>
        <v>3868573</v>
      </c>
      <c r="V24" s="69">
        <f>SUM(V18:V23)</f>
        <v>3019133.8600000003</v>
      </c>
      <c r="W24" s="70">
        <f t="shared" si="5"/>
        <v>78.04257177000409</v>
      </c>
      <c r="X24" s="69">
        <f>SUM(X18:X23)</f>
        <v>2259374</v>
      </c>
      <c r="Y24" s="69">
        <f>SUM(Y18:Y23)</f>
        <v>1739645.82</v>
      </c>
      <c r="Z24" s="71">
        <f t="shared" si="6"/>
        <v>76.9968061949903</v>
      </c>
    </row>
    <row r="25" spans="1:26" ht="22.5" customHeight="1" thickBot="1">
      <c r="A25" s="21"/>
      <c r="B25" s="88" t="s">
        <v>31</v>
      </c>
      <c r="C25" s="89">
        <f>C10+C17+C24</f>
        <v>129467603</v>
      </c>
      <c r="D25" s="90">
        <f>D10+D17+D24</f>
        <v>124446734.30000001</v>
      </c>
      <c r="E25" s="91">
        <f t="shared" si="0"/>
        <v>96.12191113169834</v>
      </c>
      <c r="F25" s="92">
        <f>F10+F17+F24</f>
        <v>131379232</v>
      </c>
      <c r="G25" s="93">
        <f>G10+G17+G24</f>
        <v>100887597.69999999</v>
      </c>
      <c r="H25" s="91">
        <f t="shared" si="1"/>
        <v>76.79113065602331</v>
      </c>
      <c r="I25" s="93">
        <f>I10+I17+I24</f>
        <v>32453776</v>
      </c>
      <c r="J25" s="93">
        <f>J10+J17+J24</f>
        <v>25541322.8</v>
      </c>
      <c r="K25" s="91">
        <f t="shared" si="2"/>
        <v>78.70061961356978</v>
      </c>
      <c r="L25" s="93">
        <f>L10+L17+L24</f>
        <v>1001914</v>
      </c>
      <c r="M25" s="93">
        <f>M10+M17+M24</f>
        <v>698776.85</v>
      </c>
      <c r="N25" s="91">
        <f>N10+N17+N24</f>
        <v>69.74419461151356</v>
      </c>
      <c r="O25" s="93">
        <f>O10+O17+O24</f>
        <v>40556266</v>
      </c>
      <c r="P25" s="93">
        <f>P10+P17+P24</f>
        <v>32401367.009999998</v>
      </c>
      <c r="Q25" s="91">
        <f>P25/O25*100</f>
        <v>79.89238212906483</v>
      </c>
      <c r="R25" s="93"/>
      <c r="S25" s="93"/>
      <c r="T25" s="92"/>
      <c r="U25" s="93">
        <f>U10+U17+U24</f>
        <v>37998965</v>
      </c>
      <c r="V25" s="93">
        <f>V10+V17+V24</f>
        <v>29385863.23</v>
      </c>
      <c r="W25" s="91">
        <f t="shared" si="5"/>
        <v>77.3333253418876</v>
      </c>
      <c r="X25" s="93">
        <f>X10+X17+X24</f>
        <v>7978079</v>
      </c>
      <c r="Y25" s="93">
        <f>Y10+Y17+Y24</f>
        <v>6129682.880000001</v>
      </c>
      <c r="Z25" s="94">
        <f t="shared" si="6"/>
        <v>76.83156408955088</v>
      </c>
    </row>
    <row r="26" spans="1:26" ht="28.5" customHeight="1" thickBot="1">
      <c r="A26" s="65"/>
      <c r="B26" s="95" t="s">
        <v>32</v>
      </c>
      <c r="C26" s="96">
        <v>510482491</v>
      </c>
      <c r="D26" s="96">
        <v>478670943.89</v>
      </c>
      <c r="E26" s="97">
        <f t="shared" si="0"/>
        <v>93.76833727486257</v>
      </c>
      <c r="F26" s="98">
        <v>498631374.99999994</v>
      </c>
      <c r="G26" s="98">
        <v>405862483.1700001</v>
      </c>
      <c r="H26" s="97">
        <f t="shared" si="1"/>
        <v>81.39529590772344</v>
      </c>
      <c r="I26" s="99">
        <v>5132865</v>
      </c>
      <c r="J26" s="99">
        <v>3940344.17</v>
      </c>
      <c r="K26" s="97">
        <f t="shared" si="2"/>
        <v>76.76695510207261</v>
      </c>
      <c r="L26" s="100"/>
      <c r="M26" s="98"/>
      <c r="N26" s="97"/>
      <c r="O26" s="100">
        <v>193134141</v>
      </c>
      <c r="P26" s="99">
        <v>135657583.85</v>
      </c>
      <c r="Q26" s="97">
        <f>P26/O26*100</f>
        <v>70.24008450686095</v>
      </c>
      <c r="R26" s="100">
        <v>56008963</v>
      </c>
      <c r="S26" s="99">
        <v>47172708.28000001</v>
      </c>
      <c r="T26" s="97">
        <f>S26/R26*100</f>
        <v>84.22349879964749</v>
      </c>
      <c r="U26" s="100"/>
      <c r="V26" s="99"/>
      <c r="W26" s="53"/>
      <c r="X26" s="100">
        <v>11470754</v>
      </c>
      <c r="Y26" s="99">
        <v>9309386.16</v>
      </c>
      <c r="Z26" s="101">
        <f t="shared" si="6"/>
        <v>81.15757830740682</v>
      </c>
    </row>
    <row r="27" spans="1:26" ht="24.75" customHeight="1" thickBot="1">
      <c r="A27" s="40"/>
      <c r="B27" s="102" t="s">
        <v>33</v>
      </c>
      <c r="C27" s="103">
        <f>C25+C26</f>
        <v>639950094</v>
      </c>
      <c r="D27" s="104">
        <f>D25+D26</f>
        <v>603117678.19</v>
      </c>
      <c r="E27" s="105">
        <f t="shared" si="0"/>
        <v>94.24448622551496</v>
      </c>
      <c r="F27" s="106">
        <f>F25+F26</f>
        <v>630010607</v>
      </c>
      <c r="G27" s="106">
        <f>G25+G26</f>
        <v>506750080.87000006</v>
      </c>
      <c r="H27" s="105">
        <f t="shared" si="1"/>
        <v>80.4351665256963</v>
      </c>
      <c r="I27" s="107">
        <f>I25+I26</f>
        <v>37586641</v>
      </c>
      <c r="J27" s="107">
        <f>J25+J26</f>
        <v>29481666.97</v>
      </c>
      <c r="K27" s="108">
        <f t="shared" si="2"/>
        <v>78.43655667448442</v>
      </c>
      <c r="L27" s="109">
        <f>L25+L26</f>
        <v>1001914</v>
      </c>
      <c r="M27" s="109">
        <f>M25+M26</f>
        <v>698776.85</v>
      </c>
      <c r="N27" s="108">
        <f>N25+N26</f>
        <v>69.74419461151356</v>
      </c>
      <c r="O27" s="109">
        <f>O25+O26</f>
        <v>233690407</v>
      </c>
      <c r="P27" s="109">
        <f>P25+P26</f>
        <v>168058950.85999998</v>
      </c>
      <c r="Q27" s="108">
        <f>P27/O27*100</f>
        <v>71.91521167576211</v>
      </c>
      <c r="R27" s="109">
        <f>R25+R26</f>
        <v>56008963</v>
      </c>
      <c r="S27" s="109">
        <f>S25+S26</f>
        <v>47172708.28000001</v>
      </c>
      <c r="T27" s="108">
        <f>S27/R27*100</f>
        <v>84.22349879964749</v>
      </c>
      <c r="U27" s="109">
        <f>U25+U26</f>
        <v>37998965</v>
      </c>
      <c r="V27" s="109">
        <f>V25+V26</f>
        <v>29385863.23</v>
      </c>
      <c r="W27" s="108">
        <f>V27/U27*100</f>
        <v>77.3333253418876</v>
      </c>
      <c r="X27" s="109">
        <f>X25+X26</f>
        <v>19448833</v>
      </c>
      <c r="Y27" s="109">
        <f>Y25+Y26</f>
        <v>15439069.040000001</v>
      </c>
      <c r="Z27" s="110">
        <f t="shared" si="6"/>
        <v>79.3830099728863</v>
      </c>
    </row>
    <row r="28" spans="6:39" ht="26.25" customHeight="1">
      <c r="F28" s="111"/>
      <c r="G28" s="111"/>
      <c r="H28" s="111"/>
      <c r="I28" s="112"/>
      <c r="J28" s="113"/>
      <c r="K28" s="112"/>
      <c r="L28" s="112"/>
      <c r="M28" s="112"/>
      <c r="N28" s="112"/>
      <c r="O28" s="112"/>
      <c r="P28" s="113"/>
      <c r="Q28" s="112"/>
      <c r="R28" s="112"/>
      <c r="S28" s="113"/>
      <c r="T28" s="112"/>
      <c r="U28" s="112"/>
      <c r="V28" s="112"/>
      <c r="W28" s="112"/>
      <c r="X28" s="112"/>
      <c r="Y28" s="113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2019-09-09T09:24:48Z</dcterms:created>
  <dcterms:modified xsi:type="dcterms:W3CDTF">2019-09-09T09:25:47Z</dcterms:modified>
  <cp:category/>
  <cp:version/>
  <cp:contentType/>
  <cp:contentStatus/>
</cp:coreProperties>
</file>