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8540" windowHeight="12270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<sst xmlns="http://schemas.openxmlformats.org/spreadsheetml/2006/main" count="55" uniqueCount="36">
  <si>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Інформація про надходження та використання коштів місцевих бюджетів Дергачівського району (станом на 10.07.2017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</si>
  <si>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</si>
  <si>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</si>
  <si>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</si>
  <si>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</si>
  <si>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</si>
  <si>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</si>
  <si>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</si>
  <si>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</si>
  <si>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</si>
  <si>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</si>
  <si>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
січень-липень</t>
  </si>
  <si>
    <t>виконання по доходах за січень-липнеь</t>
  </si>
  <si>
    <t>%</t>
  </si>
  <si>
    <t>затерджено з урахуванням змін на 
січень-липнеь</t>
  </si>
  <si>
    <t>касові видатки  за січень-липнеь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</si>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</sst>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</numFmts>
  <fonts count="9">
    <font>
      <sz val="10"/>
      <name val="Arial"/>
      <family val="0"/>
    </font>
    <font>
      <sz val="11"/>
      <color indexed="8"/>
      <name val="Calibri"/>
      <family val="2"/>
    </font>
    <font>
      <sz val="1"/>
      <color indexed="56"/>
      <name val="Calibri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350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1" applyNumberFormat="0" applyAlignment="0" applyProtection="0"/>
    <xf numFmtId="0" fontId="2" fillId="20" borderId="2" applyNumberFormat="0" applyAlignment="0" applyProtection="0"/>
    <xf numFmtId="0" fontId="2" fillId="20" borderId="1" applyNumberFormat="0" applyAlignment="0" applyProtection="0"/>
    <xf numFmtId="0" fontId="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" fillId="21" borderId="7" applyNumberFormat="0" applyAlignment="0" applyProtection="0"/>
    <xf numFmtId="0" fontId="2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4" fontId="6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30" xfId="0" applyFont="1" applyFill="1" applyBorder="1" applyAlignment="1">
      <alignment horizontal="center" vertical="center" wrapText="1"/>
    </xf>
    <xf numFmtId="0" fontId="0" fillId="4" borderId="31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4" borderId="32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 wrapText="1"/>
    </xf>
    <xf numFmtId="172" fontId="6" fillId="0" borderId="21" xfId="0" applyNumberFormat="1" applyFont="1" applyFill="1" applyBorder="1" applyAlignment="1">
      <alignment vertical="center"/>
    </xf>
    <xf numFmtId="174" fontId="8" fillId="0" borderId="27" xfId="339" applyNumberFormat="1" applyFont="1" applyBorder="1" applyAlignment="1">
      <alignment vertical="center" wrapText="1"/>
      <protection/>
    </xf>
    <xf numFmtId="172" fontId="6" fillId="0" borderId="27" xfId="0" applyNumberFormat="1" applyFont="1" applyFill="1" applyBorder="1" applyAlignment="1">
      <alignment horizontal="center" vertical="center"/>
    </xf>
    <xf numFmtId="174" fontId="8" fillId="0" borderId="17" xfId="337" applyNumberFormat="1" applyFont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center" vertical="center"/>
    </xf>
    <xf numFmtId="14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74" fontId="4" fillId="0" borderId="24" xfId="334" applyNumberFormat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right" vertical="center"/>
    </xf>
    <xf numFmtId="174" fontId="6" fillId="0" borderId="17" xfId="0" applyNumberFormat="1" applyFont="1" applyFill="1" applyBorder="1" applyAlignment="1">
      <alignment horizontal="center" vertical="center" wrapText="1"/>
    </xf>
    <xf numFmtId="1" fontId="8" fillId="0" borderId="17" xfId="336" applyNumberFormat="1" applyFont="1" applyFill="1" applyBorder="1" applyAlignment="1">
      <alignment vertical="center" wrapText="1"/>
      <protection/>
    </xf>
    <xf numFmtId="172" fontId="6" fillId="0" borderId="18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vertical="center" wrapText="1"/>
    </xf>
    <xf numFmtId="172" fontId="6" fillId="0" borderId="36" xfId="0" applyNumberFormat="1" applyFont="1" applyFill="1" applyBorder="1" applyAlignment="1">
      <alignment vertical="center"/>
    </xf>
    <xf numFmtId="174" fontId="4" fillId="0" borderId="37" xfId="339" applyNumberFormat="1" applyFont="1" applyBorder="1" applyAlignment="1">
      <alignment vertical="center" wrapText="1"/>
      <protection/>
    </xf>
    <xf numFmtId="172" fontId="6" fillId="0" borderId="37" xfId="0" applyNumberFormat="1" applyFont="1" applyFill="1" applyBorder="1" applyAlignment="1">
      <alignment vertical="center"/>
    </xf>
    <xf numFmtId="174" fontId="4" fillId="0" borderId="37" xfId="337" applyNumberFormat="1" applyFont="1" applyBorder="1" applyAlignment="1">
      <alignment vertical="center" wrapText="1"/>
      <protection/>
    </xf>
    <xf numFmtId="1" fontId="4" fillId="0" borderId="37" xfId="336" applyNumberFormat="1" applyFont="1" applyFill="1" applyBorder="1" applyAlignment="1">
      <alignment vertical="center" wrapText="1"/>
      <protection/>
    </xf>
    <xf numFmtId="174" fontId="0" fillId="0" borderId="37" xfId="0" applyNumberFormat="1" applyFont="1" applyFill="1" applyBorder="1" applyAlignment="1">
      <alignment vertical="center"/>
    </xf>
    <xf numFmtId="172" fontId="6" fillId="0" borderId="38" xfId="0" applyNumberFormat="1" applyFont="1" applyFill="1" applyBorder="1" applyAlignment="1">
      <alignment vertical="center"/>
    </xf>
    <xf numFmtId="0" fontId="0" fillId="0" borderId="39" xfId="0" applyFont="1" applyFill="1" applyBorder="1" applyAlignment="1">
      <alignment vertical="center" wrapText="1"/>
    </xf>
    <xf numFmtId="172" fontId="6" fillId="0" borderId="40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4" fillId="0" borderId="24" xfId="336" applyNumberFormat="1" applyFont="1" applyFill="1" applyBorder="1" applyAlignment="1">
      <alignment vertical="center" wrapText="1"/>
      <protection/>
    </xf>
    <xf numFmtId="174" fontId="0" fillId="0" borderId="24" xfId="0" applyNumberFormat="1" applyFont="1" applyFill="1" applyBorder="1" applyAlignment="1">
      <alignment vertical="center" wrapText="1"/>
    </xf>
    <xf numFmtId="172" fontId="6" fillId="0" borderId="41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0" fillId="0" borderId="24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1" fontId="4" fillId="0" borderId="24" xfId="338" applyNumberFormat="1" applyFont="1" applyFill="1" applyBorder="1" applyAlignment="1">
      <alignment vertical="center" wrapText="1"/>
      <protection/>
    </xf>
    <xf numFmtId="0" fontId="0" fillId="0" borderId="33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 wrapText="1"/>
    </xf>
    <xf numFmtId="172" fontId="6" fillId="0" borderId="43" xfId="0" applyNumberFormat="1" applyFont="1" applyFill="1" applyBorder="1" applyAlignment="1">
      <alignment vertical="center"/>
    </xf>
    <xf numFmtId="172" fontId="6" fillId="0" borderId="44" xfId="0" applyNumberFormat="1" applyFont="1" applyFill="1" applyBorder="1" applyAlignment="1">
      <alignment vertical="center"/>
    </xf>
    <xf numFmtId="174" fontId="4" fillId="0" borderId="45" xfId="337" applyNumberFormat="1" applyFont="1" applyBorder="1" applyAlignment="1">
      <alignment vertical="center" wrapText="1"/>
      <protection/>
    </xf>
    <xf numFmtId="1" fontId="0" fillId="0" borderId="44" xfId="0" applyNumberFormat="1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6" fillId="0" borderId="44" xfId="0" applyFont="1" applyFill="1" applyBorder="1" applyAlignment="1">
      <alignment vertical="center"/>
    </xf>
    <xf numFmtId="1" fontId="4" fillId="0" borderId="44" xfId="336" applyNumberFormat="1" applyFont="1" applyFill="1" applyBorder="1" applyAlignment="1">
      <alignment vertical="center" wrapText="1"/>
      <protection/>
    </xf>
    <xf numFmtId="174" fontId="0" fillId="0" borderId="44" xfId="0" applyNumberFormat="1" applyFont="1" applyFill="1" applyBorder="1" applyAlignment="1">
      <alignment vertical="center" wrapText="1"/>
    </xf>
    <xf numFmtId="172" fontId="6" fillId="0" borderId="46" xfId="0" applyNumberFormat="1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 wrapText="1"/>
    </xf>
    <xf numFmtId="172" fontId="6" fillId="0" borderId="34" xfId="0" applyNumberFormat="1" applyFont="1" applyFill="1" applyBorder="1" applyAlignment="1">
      <alignment vertical="center"/>
    </xf>
    <xf numFmtId="1" fontId="6" fillId="0" borderId="17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2" fontId="6" fillId="0" borderId="48" xfId="0" applyNumberFormat="1" applyFont="1" applyFill="1" applyBorder="1" applyAlignment="1">
      <alignment vertical="center"/>
    </xf>
    <xf numFmtId="173" fontId="4" fillId="0" borderId="24" xfId="334" applyNumberFormat="1" applyBorder="1" applyAlignment="1">
      <alignment vertical="center" wrapText="1"/>
      <protection/>
    </xf>
    <xf numFmtId="174" fontId="4" fillId="0" borderId="24" xfId="337" applyNumberFormat="1" applyFont="1" applyBorder="1" applyAlignment="1">
      <alignment vertical="center" wrapText="1"/>
      <protection/>
    </xf>
    <xf numFmtId="14" fontId="0" fillId="0" borderId="37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1" fontId="0" fillId="0" borderId="37" xfId="0" applyNumberFormat="1" applyFont="1" applyFill="1" applyBorder="1" applyAlignment="1">
      <alignment vertical="center"/>
    </xf>
    <xf numFmtId="174" fontId="0" fillId="0" borderId="37" xfId="0" applyNumberFormat="1" applyFont="1" applyFill="1" applyBorder="1" applyAlignment="1">
      <alignment vertical="center" wrapText="1"/>
    </xf>
    <xf numFmtId="1" fontId="0" fillId="0" borderId="37" xfId="0" applyNumberFormat="1" applyFont="1" applyFill="1" applyBorder="1" applyAlignment="1">
      <alignment vertical="center" wrapText="1"/>
    </xf>
    <xf numFmtId="172" fontId="6" fillId="0" borderId="39" xfId="0" applyNumberFormat="1" applyFont="1" applyFill="1" applyBorder="1" applyAlignment="1">
      <alignment vertical="center"/>
    </xf>
    <xf numFmtId="14" fontId="0" fillId="0" borderId="24" xfId="0" applyNumberFormat="1" applyFont="1" applyFill="1" applyBorder="1" applyAlignment="1">
      <alignment vertical="center"/>
    </xf>
    <xf numFmtId="173" fontId="8" fillId="0" borderId="0" xfId="0" applyNumberFormat="1" applyFont="1" applyFill="1" applyBorder="1" applyAlignment="1">
      <alignment vertical="center" wrapText="1"/>
    </xf>
    <xf numFmtId="172" fontId="6" fillId="0" borderId="49" xfId="0" applyNumberFormat="1" applyFont="1" applyFill="1" applyBorder="1" applyAlignment="1">
      <alignment vertical="center"/>
    </xf>
    <xf numFmtId="14" fontId="0" fillId="0" borderId="44" xfId="0" applyNumberFormat="1" applyFont="1" applyFill="1" applyBorder="1" applyAlignment="1">
      <alignment vertical="center"/>
    </xf>
    <xf numFmtId="172" fontId="6" fillId="0" borderId="29" xfId="0" applyNumberFormat="1" applyFont="1" applyFill="1" applyBorder="1" applyAlignment="1">
      <alignment vertical="center"/>
    </xf>
    <xf numFmtId="1" fontId="6" fillId="0" borderId="50" xfId="0" applyNumberFormat="1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172" fontId="6" fillId="0" borderId="52" xfId="0" applyNumberFormat="1" applyFont="1" applyFill="1" applyBorder="1" applyAlignment="1">
      <alignment vertical="center"/>
    </xf>
    <xf numFmtId="172" fontId="6" fillId="0" borderId="52" xfId="0" applyNumberFormat="1" applyFont="1" applyFill="1" applyBorder="1" applyAlignment="1">
      <alignment horizontal="center" vertical="center"/>
    </xf>
    <xf numFmtId="172" fontId="6" fillId="0" borderId="30" xfId="0" applyNumberFormat="1" applyFont="1" applyFill="1" applyBorder="1" applyAlignment="1">
      <alignment vertical="center"/>
    </xf>
    <xf numFmtId="172" fontId="6" fillId="0" borderId="53" xfId="0" applyNumberFormat="1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172" fontId="6" fillId="0" borderId="20" xfId="0" applyNumberFormat="1" applyFont="1" applyFill="1" applyBorder="1" applyAlignment="1">
      <alignment vertical="center"/>
    </xf>
    <xf numFmtId="174" fontId="8" fillId="0" borderId="44" xfId="339" applyNumberFormat="1" applyFont="1" applyBorder="1" applyAlignment="1">
      <alignment vertical="center" wrapText="1"/>
      <protection/>
    </xf>
    <xf numFmtId="1" fontId="6" fillId="0" borderId="20" xfId="0" applyNumberFormat="1" applyFont="1" applyFill="1" applyBorder="1" applyAlignment="1">
      <alignment vertical="center"/>
    </xf>
    <xf numFmtId="174" fontId="8" fillId="0" borderId="44" xfId="337" applyNumberFormat="1" applyFont="1" applyBorder="1" applyAlignment="1">
      <alignment vertical="center" wrapText="1"/>
      <protection/>
    </xf>
    <xf numFmtId="174" fontId="6" fillId="0" borderId="52" xfId="0" applyNumberFormat="1" applyFont="1" applyFill="1" applyBorder="1" applyAlignment="1">
      <alignment vertical="center"/>
    </xf>
    <xf numFmtId="1" fontId="8" fillId="0" borderId="52" xfId="336" applyNumberFormat="1" applyFont="1" applyFill="1" applyBorder="1" applyAlignment="1">
      <alignment vertical="center" wrapText="1"/>
      <protection/>
    </xf>
    <xf numFmtId="172" fontId="6" fillId="0" borderId="52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vertical="center"/>
    </xf>
    <xf numFmtId="1" fontId="6" fillId="0" borderId="50" xfId="0" applyNumberFormat="1" applyFont="1" applyFill="1" applyBorder="1" applyAlignment="1">
      <alignment horizontal="right" vertical="center"/>
    </xf>
    <xf numFmtId="1" fontId="6" fillId="0" borderId="17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4" borderId="26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vertical="center"/>
    </xf>
    <xf numFmtId="174" fontId="4" fillId="0" borderId="24" xfId="333" applyNumberFormat="1" applyFont="1" applyBorder="1" applyAlignment="1">
      <alignment vertical="center" wrapText="1"/>
      <protection/>
    </xf>
    <xf numFmtId="0" fontId="8" fillId="0" borderId="24" xfId="335" applyFont="1" applyBorder="1">
      <alignment/>
      <protection/>
    </xf>
    <xf numFmtId="1" fontId="8" fillId="0" borderId="24" xfId="335" applyNumberFormat="1" applyFont="1" applyBorder="1">
      <alignment/>
      <protection/>
    </xf>
  </cellXfs>
  <cellStyles count="33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ВИДАТКИ 18 04" xfId="333"/>
    <cellStyle name="Обычный_ВИДАТКИ 22 05  2017" xfId="334"/>
    <cellStyle name="Обычный_доходи 24.04 2017" xfId="335"/>
    <cellStyle name="Обычный_жовтень касові" xfId="336"/>
    <cellStyle name="Обычный_Книга1" xfId="337"/>
    <cellStyle name="Обычный_КФК" xfId="338"/>
    <cellStyle name="Обычный_щопонеділка" xfId="339"/>
    <cellStyle name="Followed Hyperlink" xfId="340"/>
    <cellStyle name="Плохой" xfId="341"/>
    <cellStyle name="Пояснение" xfId="342"/>
    <cellStyle name="Примечание" xfId="343"/>
    <cellStyle name="Percent" xfId="344"/>
    <cellStyle name="Связанная ячейка" xfId="345"/>
    <cellStyle name="Текст предупреждения" xfId="346"/>
    <cellStyle name="Comma" xfId="347"/>
    <cellStyle name="Comma [0]" xfId="348"/>
    <cellStyle name="Хороший" xfId="3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37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28" sqref="D28"/>
    </sheetView>
  </sheetViews>
  <sheetFormatPr defaultColWidth="9.140625" defaultRowHeight="12.75"/>
  <cols>
    <col min="1" max="1" width="10.140625" style="1" hidden="1" customWidth="1"/>
    <col min="2" max="2" width="23.421875" style="3" customWidth="1"/>
    <col min="3" max="4" width="18.140625" style="126" customWidth="1"/>
    <col min="5" max="5" width="12.8515625" style="3" customWidth="1"/>
    <col min="6" max="6" width="14.57421875" style="3" customWidth="1"/>
    <col min="7" max="7" width="14.00390625" style="3" customWidth="1"/>
    <col min="8" max="8" width="6.140625" style="3" customWidth="1"/>
    <col min="9" max="9" width="12.421875" style="3" customWidth="1"/>
    <col min="10" max="10" width="14.00390625" style="3" customWidth="1"/>
    <col min="11" max="11" width="6.140625" style="3" customWidth="1"/>
    <col min="12" max="12" width="13.57421875" style="3" customWidth="1"/>
    <col min="13" max="13" width="10.7109375" style="3" customWidth="1"/>
    <col min="14" max="14" width="6.140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2.57421875" style="3" customWidth="1"/>
    <col min="25" max="25" width="11.8515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42926</v>
      </c>
      <c r="C2" s="4"/>
      <c r="D2" s="4"/>
    </row>
    <row r="5" spans="2:26" ht="18">
      <c r="B5" s="5" t="s">
        <v>0</v>
      </c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3.5" thickBot="1"/>
    <row r="7" spans="1:26" ht="13.5" customHeight="1" thickBot="1">
      <c r="A7" s="7"/>
      <c r="B7" s="8"/>
      <c r="C7" s="9" t="s">
        <v>1</v>
      </c>
      <c r="D7" s="10"/>
      <c r="E7" s="11"/>
      <c r="F7" s="12" t="s">
        <v>2</v>
      </c>
      <c r="G7" s="13"/>
      <c r="H7" s="14"/>
      <c r="I7" s="15" t="s">
        <v>3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7"/>
    </row>
    <row r="8" spans="1:26" ht="27.75" customHeight="1" thickBot="1">
      <c r="A8" s="18"/>
      <c r="B8" s="19" t="s">
        <v>4</v>
      </c>
      <c r="C8" s="20"/>
      <c r="D8" s="20"/>
      <c r="E8" s="21"/>
      <c r="F8" s="22"/>
      <c r="G8" s="23"/>
      <c r="H8" s="24"/>
      <c r="I8" s="15" t="s">
        <v>5</v>
      </c>
      <c r="J8" s="16"/>
      <c r="K8" s="17"/>
      <c r="L8" s="15" t="s">
        <v>6</v>
      </c>
      <c r="M8" s="16"/>
      <c r="N8" s="17"/>
      <c r="O8" s="25" t="s">
        <v>7</v>
      </c>
      <c r="P8" s="26"/>
      <c r="Q8" s="26"/>
      <c r="R8" s="26" t="s">
        <v>8</v>
      </c>
      <c r="S8" s="26"/>
      <c r="T8" s="26"/>
      <c r="U8" s="27" t="s">
        <v>9</v>
      </c>
      <c r="V8" s="26"/>
      <c r="W8" s="26"/>
      <c r="X8" s="26" t="s">
        <v>10</v>
      </c>
      <c r="Y8" s="26"/>
      <c r="Z8" s="28"/>
    </row>
    <row r="9" spans="1:26" ht="87.75" customHeight="1" thickBot="1">
      <c r="A9" s="18"/>
      <c r="B9" s="29"/>
      <c r="C9" s="127" t="s">
        <v>11</v>
      </c>
      <c r="D9" s="128" t="s">
        <v>12</v>
      </c>
      <c r="E9" s="30" t="s">
        <v>13</v>
      </c>
      <c r="F9" s="31" t="s">
        <v>14</v>
      </c>
      <c r="G9" s="32" t="s">
        <v>15</v>
      </c>
      <c r="H9" s="33" t="s">
        <v>13</v>
      </c>
      <c r="I9" s="31" t="s">
        <v>14</v>
      </c>
      <c r="J9" s="32" t="s">
        <v>15</v>
      </c>
      <c r="K9" s="34" t="s">
        <v>13</v>
      </c>
      <c r="L9" s="31" t="s">
        <v>14</v>
      </c>
      <c r="M9" s="32" t="s">
        <v>15</v>
      </c>
      <c r="N9" s="34" t="s">
        <v>13</v>
      </c>
      <c r="O9" s="31" t="s">
        <v>14</v>
      </c>
      <c r="P9" s="32" t="s">
        <v>15</v>
      </c>
      <c r="Q9" s="34" t="s">
        <v>13</v>
      </c>
      <c r="R9" s="31" t="s">
        <v>14</v>
      </c>
      <c r="S9" s="32" t="s">
        <v>15</v>
      </c>
      <c r="T9" s="34" t="s">
        <v>13</v>
      </c>
      <c r="U9" s="31" t="s">
        <v>14</v>
      </c>
      <c r="V9" s="32" t="s">
        <v>15</v>
      </c>
      <c r="W9" s="34" t="s">
        <v>13</v>
      </c>
      <c r="X9" s="31" t="s">
        <v>14</v>
      </c>
      <c r="Y9" s="32" t="s">
        <v>15</v>
      </c>
      <c r="Z9" s="35" t="s">
        <v>13</v>
      </c>
    </row>
    <row r="10" spans="1:26" ht="42.75" customHeight="1" thickBot="1">
      <c r="A10" s="36"/>
      <c r="B10" s="37" t="s">
        <v>16</v>
      </c>
      <c r="C10" s="39">
        <v>25992757</v>
      </c>
      <c r="D10" s="39">
        <v>25811038.740000002</v>
      </c>
      <c r="E10" s="38">
        <f aca="true" t="shared" si="0" ref="E10:E29">D10/C10*100</f>
        <v>99.30088885915411</v>
      </c>
      <c r="F10" s="39">
        <v>26387357</v>
      </c>
      <c r="G10" s="39">
        <v>16767534.469999999</v>
      </c>
      <c r="H10" s="40">
        <f aca="true" t="shared" si="1" ref="H10:H29">G10/F10*100</f>
        <v>63.543819375316744</v>
      </c>
      <c r="I10" s="41">
        <v>4251938</v>
      </c>
      <c r="J10" s="41">
        <v>2119229.37</v>
      </c>
      <c r="K10" s="42">
        <f aca="true" t="shared" si="2" ref="K10:K29">J10/I10*100</f>
        <v>49.841492749894286</v>
      </c>
      <c r="L10" s="43"/>
      <c r="M10" s="44"/>
      <c r="N10" s="45"/>
      <c r="O10" s="46">
        <v>9799921</v>
      </c>
      <c r="P10" s="46">
        <v>7293518.909999999</v>
      </c>
      <c r="Q10" s="47">
        <f aca="true" t="shared" si="3" ref="Q10:Q15">P10/O10*100</f>
        <v>74.42426229762464</v>
      </c>
      <c r="R10" s="48"/>
      <c r="S10" s="48"/>
      <c r="T10" s="42"/>
      <c r="U10" s="49">
        <v>11245798</v>
      </c>
      <c r="V10" s="49">
        <v>6863149.87</v>
      </c>
      <c r="W10" s="42">
        <f aca="true" t="shared" si="4" ref="W10:W18">V10/U10*100</f>
        <v>61.02857147176216</v>
      </c>
      <c r="X10" s="49"/>
      <c r="Y10" s="49"/>
      <c r="Z10" s="50"/>
    </row>
    <row r="11" spans="1:26" ht="39.75" customHeight="1">
      <c r="A11" s="18"/>
      <c r="B11" s="51" t="s">
        <v>17</v>
      </c>
      <c r="C11" s="53">
        <v>4431446</v>
      </c>
      <c r="D11" s="53">
        <v>4646602.25</v>
      </c>
      <c r="E11" s="52">
        <f t="shared" si="0"/>
        <v>104.85521543080971</v>
      </c>
      <c r="F11" s="53">
        <v>4570278</v>
      </c>
      <c r="G11" s="53">
        <v>3354108.74</v>
      </c>
      <c r="H11" s="54">
        <f t="shared" si="1"/>
        <v>73.389599932433</v>
      </c>
      <c r="I11" s="55">
        <v>951670</v>
      </c>
      <c r="J11" s="55">
        <v>732721.65</v>
      </c>
      <c r="K11" s="54">
        <f t="shared" si="2"/>
        <v>76.99324871016215</v>
      </c>
      <c r="L11" s="56"/>
      <c r="M11" s="56"/>
      <c r="N11" s="54"/>
      <c r="O11" s="56">
        <v>1456354</v>
      </c>
      <c r="P11" s="56">
        <v>1133224.76</v>
      </c>
      <c r="Q11" s="54">
        <f t="shared" si="3"/>
        <v>77.81245219225545</v>
      </c>
      <c r="R11" s="57"/>
      <c r="S11" s="57"/>
      <c r="T11" s="54"/>
      <c r="U11" s="56">
        <v>1527432</v>
      </c>
      <c r="V11" s="56">
        <v>1015412.9</v>
      </c>
      <c r="W11" s="54">
        <f t="shared" si="4"/>
        <v>66.47843570122926</v>
      </c>
      <c r="X11" s="56">
        <v>498693</v>
      </c>
      <c r="Y11" s="56">
        <v>379048.37</v>
      </c>
      <c r="Z11" s="58">
        <f>Y11/X11*100</f>
        <v>76.00835985265483</v>
      </c>
    </row>
    <row r="12" spans="1:26" ht="25.5">
      <c r="A12" s="18"/>
      <c r="B12" s="59" t="s">
        <v>18</v>
      </c>
      <c r="C12" s="53">
        <v>4692882</v>
      </c>
      <c r="D12" s="53">
        <v>4985040.43</v>
      </c>
      <c r="E12" s="60">
        <f t="shared" si="0"/>
        <v>106.22556522836074</v>
      </c>
      <c r="F12" s="53">
        <v>5509103</v>
      </c>
      <c r="G12" s="53">
        <v>2796135.6</v>
      </c>
      <c r="H12" s="61">
        <f t="shared" si="1"/>
        <v>50.75482524106012</v>
      </c>
      <c r="I12" s="55">
        <v>1165293</v>
      </c>
      <c r="J12" s="55">
        <v>834192.87</v>
      </c>
      <c r="K12" s="61">
        <f t="shared" si="2"/>
        <v>71.58653403049705</v>
      </c>
      <c r="L12" s="62"/>
      <c r="M12" s="62"/>
      <c r="N12" s="61"/>
      <c r="O12" s="63">
        <v>1228524</v>
      </c>
      <c r="P12" s="63">
        <v>1024944.07</v>
      </c>
      <c r="Q12" s="61">
        <f t="shared" si="3"/>
        <v>83.42890085989366</v>
      </c>
      <c r="R12" s="64"/>
      <c r="S12" s="64"/>
      <c r="T12" s="61"/>
      <c r="U12" s="63">
        <v>1709560</v>
      </c>
      <c r="V12" s="63">
        <v>515333.93</v>
      </c>
      <c r="W12" s="61">
        <f t="shared" si="4"/>
        <v>30.14424354804745</v>
      </c>
      <c r="X12" s="63">
        <v>428348</v>
      </c>
      <c r="Y12" s="63">
        <v>324381.44</v>
      </c>
      <c r="Z12" s="65">
        <f>Y12/X12*100</f>
        <v>75.72848244885</v>
      </c>
    </row>
    <row r="13" spans="1:26" ht="25.5">
      <c r="A13" s="18"/>
      <c r="B13" s="59" t="s">
        <v>19</v>
      </c>
      <c r="C13" s="53">
        <v>8949959</v>
      </c>
      <c r="D13" s="53">
        <v>8557478.86</v>
      </c>
      <c r="E13" s="60">
        <f t="shared" si="0"/>
        <v>95.6147269501458</v>
      </c>
      <c r="F13" s="53">
        <v>9108410</v>
      </c>
      <c r="G13" s="53">
        <v>7722016.11</v>
      </c>
      <c r="H13" s="61">
        <f t="shared" si="1"/>
        <v>84.77896921636159</v>
      </c>
      <c r="I13" s="55">
        <v>1789990</v>
      </c>
      <c r="J13" s="55">
        <v>1527822.86</v>
      </c>
      <c r="K13" s="61">
        <f t="shared" si="2"/>
        <v>85.35370923859911</v>
      </c>
      <c r="L13" s="66"/>
      <c r="M13" s="66"/>
      <c r="N13" s="61"/>
      <c r="O13" s="63">
        <v>2347127</v>
      </c>
      <c r="P13" s="63">
        <v>1893869.87</v>
      </c>
      <c r="Q13" s="61">
        <f t="shared" si="3"/>
        <v>80.68885364958949</v>
      </c>
      <c r="R13" s="64"/>
      <c r="S13" s="64"/>
      <c r="T13" s="61"/>
      <c r="U13" s="63">
        <v>4649151</v>
      </c>
      <c r="V13" s="63">
        <v>4006243.58</v>
      </c>
      <c r="W13" s="61">
        <f t="shared" si="4"/>
        <v>86.17150916371614</v>
      </c>
      <c r="X13" s="63"/>
      <c r="Y13" s="63"/>
      <c r="Z13" s="65"/>
    </row>
    <row r="14" spans="1:26" ht="25.5">
      <c r="A14" s="18"/>
      <c r="B14" s="59" t="s">
        <v>20</v>
      </c>
      <c r="C14" s="53">
        <v>6019718</v>
      </c>
      <c r="D14" s="53">
        <v>7075813.72</v>
      </c>
      <c r="E14" s="60">
        <f t="shared" si="0"/>
        <v>117.54394009819065</v>
      </c>
      <c r="F14" s="53">
        <v>6624867</v>
      </c>
      <c r="G14" s="53">
        <v>4385641.3</v>
      </c>
      <c r="H14" s="61">
        <f t="shared" si="1"/>
        <v>66.1996882352506</v>
      </c>
      <c r="I14" s="55">
        <v>1210254</v>
      </c>
      <c r="J14" s="55">
        <v>912018.17</v>
      </c>
      <c r="K14" s="61">
        <f t="shared" si="2"/>
        <v>75.35758361467924</v>
      </c>
      <c r="L14" s="46">
        <v>426525</v>
      </c>
      <c r="M14" s="46">
        <v>342750.19</v>
      </c>
      <c r="N14" s="61">
        <f>M14/L14*100</f>
        <v>80.35875739991795</v>
      </c>
      <c r="O14" s="63">
        <v>2600518</v>
      </c>
      <c r="P14" s="63">
        <v>1979254.1</v>
      </c>
      <c r="Q14" s="61">
        <f t="shared" si="3"/>
        <v>76.1099942396092</v>
      </c>
      <c r="R14" s="64"/>
      <c r="S14" s="64"/>
      <c r="T14" s="61"/>
      <c r="U14" s="63">
        <v>1590490</v>
      </c>
      <c r="V14" s="63">
        <v>684049.42</v>
      </c>
      <c r="W14" s="61">
        <f t="shared" si="4"/>
        <v>43.008721840439115</v>
      </c>
      <c r="X14" s="63">
        <v>691560</v>
      </c>
      <c r="Y14" s="63">
        <v>423011.27</v>
      </c>
      <c r="Z14" s="65">
        <f>Y14/X14*100</f>
        <v>61.167688993001335</v>
      </c>
    </row>
    <row r="15" spans="1:26" ht="25.5">
      <c r="A15" s="18"/>
      <c r="B15" s="59" t="s">
        <v>21</v>
      </c>
      <c r="C15" s="53">
        <v>1710902</v>
      </c>
      <c r="D15" s="53">
        <v>1188930.03</v>
      </c>
      <c r="E15" s="60">
        <f t="shared" si="0"/>
        <v>69.49141622372292</v>
      </c>
      <c r="F15" s="53">
        <v>1823513</v>
      </c>
      <c r="G15" s="53">
        <v>988866.08</v>
      </c>
      <c r="H15" s="61">
        <f t="shared" si="1"/>
        <v>54.2286279286191</v>
      </c>
      <c r="I15" s="55">
        <v>352620</v>
      </c>
      <c r="J15" s="55">
        <v>284413.4</v>
      </c>
      <c r="K15" s="61">
        <f t="shared" si="2"/>
        <v>80.65719471385628</v>
      </c>
      <c r="L15" s="67"/>
      <c r="M15" s="68"/>
      <c r="N15" s="69"/>
      <c r="O15" s="63">
        <v>960840</v>
      </c>
      <c r="P15" s="63">
        <v>501160.23</v>
      </c>
      <c r="Q15" s="61">
        <f t="shared" si="3"/>
        <v>52.158551892094415</v>
      </c>
      <c r="R15" s="64"/>
      <c r="S15" s="64"/>
      <c r="T15" s="61"/>
      <c r="U15" s="63">
        <v>51216</v>
      </c>
      <c r="V15" s="63">
        <v>36858.47</v>
      </c>
      <c r="W15" s="61">
        <f t="shared" si="4"/>
        <v>71.96670962199313</v>
      </c>
      <c r="X15" s="63">
        <v>244837</v>
      </c>
      <c r="Y15" s="63">
        <v>166433.98</v>
      </c>
      <c r="Z15" s="65">
        <f>Y15/X15*100</f>
        <v>67.9774625567214</v>
      </c>
    </row>
    <row r="16" spans="1:26" ht="25.5">
      <c r="A16" s="18"/>
      <c r="B16" s="59" t="s">
        <v>22</v>
      </c>
      <c r="C16" s="53">
        <v>1639656</v>
      </c>
      <c r="D16" s="53">
        <v>1439639.72</v>
      </c>
      <c r="E16" s="60">
        <f t="shared" si="0"/>
        <v>87.80132661972999</v>
      </c>
      <c r="F16" s="53">
        <v>2002556</v>
      </c>
      <c r="G16" s="53">
        <v>970186.99</v>
      </c>
      <c r="H16" s="61">
        <f t="shared" si="1"/>
        <v>48.44743367975727</v>
      </c>
      <c r="I16" s="55">
        <v>795704</v>
      </c>
      <c r="J16" s="55">
        <v>433273.49</v>
      </c>
      <c r="K16" s="61">
        <f t="shared" si="2"/>
        <v>54.45159129525552</v>
      </c>
      <c r="L16" s="67"/>
      <c r="M16" s="68"/>
      <c r="N16" s="70"/>
      <c r="O16" s="71"/>
      <c r="P16" s="71"/>
      <c r="Q16" s="61"/>
      <c r="R16" s="64"/>
      <c r="S16" s="64"/>
      <c r="T16" s="61"/>
      <c r="U16" s="63">
        <v>732532</v>
      </c>
      <c r="V16" s="63">
        <v>342459.35</v>
      </c>
      <c r="W16" s="61">
        <f t="shared" si="4"/>
        <v>46.75008736819688</v>
      </c>
      <c r="X16" s="63">
        <v>204855</v>
      </c>
      <c r="Y16" s="63">
        <v>142075.72</v>
      </c>
      <c r="Z16" s="65">
        <f>Y16/X16*100</f>
        <v>69.35428473798541</v>
      </c>
    </row>
    <row r="17" spans="1:26" ht="26.25" thickBot="1">
      <c r="A17" s="72"/>
      <c r="B17" s="73" t="s">
        <v>23</v>
      </c>
      <c r="C17" s="53">
        <v>15015849</v>
      </c>
      <c r="D17" s="53">
        <v>16203810.11</v>
      </c>
      <c r="E17" s="74">
        <f t="shared" si="0"/>
        <v>107.91138156756904</v>
      </c>
      <c r="F17" s="53">
        <v>15856820</v>
      </c>
      <c r="G17" s="53">
        <v>9543466.78</v>
      </c>
      <c r="H17" s="75">
        <f t="shared" si="1"/>
        <v>60.185250132119805</v>
      </c>
      <c r="I17" s="76">
        <v>2479565</v>
      </c>
      <c r="J17" s="76">
        <v>1274554.76</v>
      </c>
      <c r="K17" s="75">
        <f t="shared" si="2"/>
        <v>51.40235323534572</v>
      </c>
      <c r="L17" s="77"/>
      <c r="M17" s="78"/>
      <c r="N17" s="79"/>
      <c r="O17" s="80">
        <v>4742008</v>
      </c>
      <c r="P17" s="80">
        <v>3496132.49</v>
      </c>
      <c r="Q17" s="75">
        <f>P17/O17*100</f>
        <v>73.72683660592728</v>
      </c>
      <c r="R17" s="81"/>
      <c r="S17" s="81"/>
      <c r="T17" s="75"/>
      <c r="U17" s="80">
        <v>6068283</v>
      </c>
      <c r="V17" s="80">
        <v>3031525.81</v>
      </c>
      <c r="W17" s="75">
        <f t="shared" si="4"/>
        <v>49.956895714982316</v>
      </c>
      <c r="X17" s="80">
        <v>1428118</v>
      </c>
      <c r="Y17" s="80">
        <v>951635.84</v>
      </c>
      <c r="Z17" s="82">
        <f>Y17/X17*100</f>
        <v>66.63565895815331</v>
      </c>
    </row>
    <row r="18" spans="1:26" ht="26.25" thickBot="1">
      <c r="A18" s="83"/>
      <c r="B18" s="84" t="s">
        <v>24</v>
      </c>
      <c r="C18" s="105">
        <f>SUM(C11:C17)</f>
        <v>42460412</v>
      </c>
      <c r="D18" s="129">
        <f>SUM(D11:D17)</f>
        <v>44097315.12</v>
      </c>
      <c r="E18" s="85">
        <f t="shared" si="0"/>
        <v>103.85512773639596</v>
      </c>
      <c r="F18" s="86">
        <f>SUM(F11:F17)</f>
        <v>45495547</v>
      </c>
      <c r="G18" s="86">
        <f>SUM(G11:G17)</f>
        <v>29760421.599999994</v>
      </c>
      <c r="H18" s="87">
        <f t="shared" si="1"/>
        <v>65.41392193833826</v>
      </c>
      <c r="I18" s="86">
        <f>SUM(I11:I17)</f>
        <v>8745096</v>
      </c>
      <c r="J18" s="86">
        <f>SUM(J11:J17)</f>
        <v>5998997.2</v>
      </c>
      <c r="K18" s="87">
        <f t="shared" si="2"/>
        <v>68.59841447137917</v>
      </c>
      <c r="L18" s="88">
        <f>SUM(L11:L17)</f>
        <v>426525</v>
      </c>
      <c r="M18" s="86">
        <f>SUM(M11:M17)</f>
        <v>342750.19</v>
      </c>
      <c r="N18" s="87">
        <f>M18/L18*100</f>
        <v>80.35875739991795</v>
      </c>
      <c r="O18" s="86">
        <f>SUM(O11:O17)</f>
        <v>13335371</v>
      </c>
      <c r="P18" s="86">
        <f>SUM(P11:P17)</f>
        <v>10028585.520000001</v>
      </c>
      <c r="Q18" s="87">
        <f>P18/O18*100</f>
        <v>75.20289851703414</v>
      </c>
      <c r="R18" s="89">
        <f>SUM(R11:R17)</f>
        <v>0</v>
      </c>
      <c r="S18" s="89">
        <f>SUM(S11:S17)</f>
        <v>0</v>
      </c>
      <c r="T18" s="87"/>
      <c r="U18" s="86">
        <f>SUM(U11:U17)</f>
        <v>16328664</v>
      </c>
      <c r="V18" s="86">
        <f>SUM(V11:V17)</f>
        <v>9631883.459999999</v>
      </c>
      <c r="W18" s="87">
        <f t="shared" si="4"/>
        <v>58.987578285645405</v>
      </c>
      <c r="X18" s="86">
        <f>SUM(X11:X17)</f>
        <v>3496411</v>
      </c>
      <c r="Y18" s="86">
        <f>SUM(Y11:Y17)</f>
        <v>2386586.62</v>
      </c>
      <c r="Z18" s="50">
        <f>Y18/X18*100</f>
        <v>68.25818303397398</v>
      </c>
    </row>
    <row r="19" spans="1:26" ht="25.5">
      <c r="A19" s="18"/>
      <c r="B19" s="51" t="s">
        <v>25</v>
      </c>
      <c r="C19" s="130">
        <v>729562</v>
      </c>
      <c r="D19" s="130">
        <v>410343.7</v>
      </c>
      <c r="E19" s="90">
        <f t="shared" si="0"/>
        <v>56.24521288115335</v>
      </c>
      <c r="F19" s="91">
        <v>731195</v>
      </c>
      <c r="G19" s="91">
        <v>358341.36</v>
      </c>
      <c r="H19" s="54">
        <f t="shared" si="1"/>
        <v>49.00763271083637</v>
      </c>
      <c r="I19" s="92">
        <v>443345</v>
      </c>
      <c r="J19" s="92">
        <v>358341.36</v>
      </c>
      <c r="K19" s="54">
        <f t="shared" si="2"/>
        <v>80.82675117572093</v>
      </c>
      <c r="L19" s="93"/>
      <c r="M19" s="94"/>
      <c r="N19" s="95"/>
      <c r="O19" s="96"/>
      <c r="P19" s="96"/>
      <c r="Q19" s="54"/>
      <c r="R19" s="97"/>
      <c r="S19" s="97"/>
      <c r="T19" s="54"/>
      <c r="U19" s="56">
        <v>100</v>
      </c>
      <c r="V19" s="56">
        <v>0</v>
      </c>
      <c r="W19" s="54"/>
      <c r="X19" s="98"/>
      <c r="Y19" s="98"/>
      <c r="Z19" s="58"/>
    </row>
    <row r="20" spans="1:26" ht="25.5">
      <c r="A20" s="18"/>
      <c r="B20" s="59" t="s">
        <v>26</v>
      </c>
      <c r="C20" s="130">
        <v>3090511</v>
      </c>
      <c r="D20" s="130">
        <v>2753522.39</v>
      </c>
      <c r="E20" s="99">
        <f t="shared" si="0"/>
        <v>89.09602295542712</v>
      </c>
      <c r="F20" s="91">
        <v>3347484</v>
      </c>
      <c r="G20" s="91">
        <v>2440175.58</v>
      </c>
      <c r="H20" s="61">
        <f t="shared" si="1"/>
        <v>72.89581010693405</v>
      </c>
      <c r="I20" s="92">
        <v>610682</v>
      </c>
      <c r="J20" s="92">
        <v>472644.16</v>
      </c>
      <c r="K20" s="61">
        <f t="shared" si="2"/>
        <v>77.39611778306876</v>
      </c>
      <c r="L20" s="100"/>
      <c r="M20" s="68"/>
      <c r="N20" s="70"/>
      <c r="O20" s="63">
        <v>1470569</v>
      </c>
      <c r="P20" s="63">
        <v>1245385.99</v>
      </c>
      <c r="Q20" s="61">
        <f>P20/O20*100</f>
        <v>84.6873550306038</v>
      </c>
      <c r="R20" s="64"/>
      <c r="S20" s="64"/>
      <c r="T20" s="61"/>
      <c r="U20" s="63">
        <v>578499</v>
      </c>
      <c r="V20" s="63">
        <v>355860.03</v>
      </c>
      <c r="W20" s="61">
        <f aca="true" t="shared" si="5" ref="W20:W27">V20/U20*100</f>
        <v>61.51437253996982</v>
      </c>
      <c r="X20" s="63">
        <v>461710</v>
      </c>
      <c r="Y20" s="63">
        <v>347112.03</v>
      </c>
      <c r="Z20" s="65">
        <f aca="true" t="shared" si="6" ref="Z20:Z29">Y20/X20*100</f>
        <v>75.17966472461069</v>
      </c>
    </row>
    <row r="21" spans="1:26" ht="25.5">
      <c r="A21" s="18"/>
      <c r="B21" s="59" t="s">
        <v>27</v>
      </c>
      <c r="C21" s="130">
        <v>593318</v>
      </c>
      <c r="D21" s="130">
        <v>582899.78</v>
      </c>
      <c r="E21" s="99">
        <f t="shared" si="0"/>
        <v>98.24407484687808</v>
      </c>
      <c r="F21" s="91">
        <v>624881</v>
      </c>
      <c r="G21" s="91">
        <v>463287.42</v>
      </c>
      <c r="H21" s="61">
        <f t="shared" si="1"/>
        <v>74.14010347570176</v>
      </c>
      <c r="I21" s="92">
        <v>236083</v>
      </c>
      <c r="J21" s="92">
        <v>191221.38</v>
      </c>
      <c r="K21" s="61">
        <f t="shared" si="2"/>
        <v>80.9975220579203</v>
      </c>
      <c r="L21" s="100"/>
      <c r="M21" s="68"/>
      <c r="N21" s="70"/>
      <c r="O21" s="71"/>
      <c r="P21" s="71"/>
      <c r="Q21" s="61"/>
      <c r="R21" s="64"/>
      <c r="S21" s="64"/>
      <c r="T21" s="61"/>
      <c r="U21" s="63">
        <v>9380</v>
      </c>
      <c r="V21" s="63">
        <v>7659.09</v>
      </c>
      <c r="W21" s="61">
        <f t="shared" si="5"/>
        <v>81.65341151385928</v>
      </c>
      <c r="X21" s="63">
        <v>379418</v>
      </c>
      <c r="Y21" s="63">
        <v>264406.95</v>
      </c>
      <c r="Z21" s="65">
        <f t="shared" si="6"/>
        <v>69.68750823629875</v>
      </c>
    </row>
    <row r="22" spans="1:26" ht="25.5">
      <c r="A22" s="18"/>
      <c r="B22" s="59" t="s">
        <v>28</v>
      </c>
      <c r="C22" s="130">
        <v>1119192</v>
      </c>
      <c r="D22" s="130">
        <v>1115906.69</v>
      </c>
      <c r="E22" s="99">
        <f t="shared" si="0"/>
        <v>99.7064569796782</v>
      </c>
      <c r="F22" s="91">
        <v>1137284</v>
      </c>
      <c r="G22" s="91">
        <v>648854.69</v>
      </c>
      <c r="H22" s="61">
        <f t="shared" si="1"/>
        <v>57.053004350716265</v>
      </c>
      <c r="I22" s="92">
        <v>567673</v>
      </c>
      <c r="J22" s="92">
        <v>381059.84</v>
      </c>
      <c r="K22" s="61">
        <f t="shared" si="2"/>
        <v>67.12664509321388</v>
      </c>
      <c r="L22" s="100"/>
      <c r="M22" s="68"/>
      <c r="N22" s="70"/>
      <c r="O22" s="63"/>
      <c r="P22" s="63"/>
      <c r="Q22" s="61"/>
      <c r="R22" s="64"/>
      <c r="S22" s="64"/>
      <c r="T22" s="61"/>
      <c r="U22" s="63">
        <v>288332</v>
      </c>
      <c r="V22" s="63">
        <v>105695.36</v>
      </c>
      <c r="W22" s="61">
        <f t="shared" si="5"/>
        <v>36.65751980355979</v>
      </c>
      <c r="X22" s="63">
        <v>235641</v>
      </c>
      <c r="Y22" s="63">
        <v>129866.46</v>
      </c>
      <c r="Z22" s="65">
        <f t="shared" si="6"/>
        <v>55.11199663895502</v>
      </c>
    </row>
    <row r="23" spans="1:26" ht="27.75" customHeight="1">
      <c r="A23" s="18"/>
      <c r="B23" s="59" t="s">
        <v>29</v>
      </c>
      <c r="C23" s="130">
        <v>1531757</v>
      </c>
      <c r="D23" s="130">
        <v>1463935.52</v>
      </c>
      <c r="E23" s="99">
        <f t="shared" si="0"/>
        <v>95.57230814025985</v>
      </c>
      <c r="F23" s="91">
        <v>1991268</v>
      </c>
      <c r="G23" s="91">
        <v>1554250.09</v>
      </c>
      <c r="H23" s="61">
        <f t="shared" si="1"/>
        <v>78.05328514293406</v>
      </c>
      <c r="I23" s="92">
        <v>953613</v>
      </c>
      <c r="J23" s="92">
        <v>717986.54</v>
      </c>
      <c r="K23" s="61">
        <f t="shared" si="2"/>
        <v>75.29118625689877</v>
      </c>
      <c r="L23" s="100"/>
      <c r="M23" s="68"/>
      <c r="N23" s="70"/>
      <c r="O23" s="63"/>
      <c r="P23" s="63"/>
      <c r="Q23" s="61"/>
      <c r="R23" s="64"/>
      <c r="S23" s="64"/>
      <c r="T23" s="61"/>
      <c r="U23" s="63">
        <v>657840</v>
      </c>
      <c r="V23" s="63">
        <v>567937.9</v>
      </c>
      <c r="W23" s="61">
        <f t="shared" si="5"/>
        <v>86.33374376748147</v>
      </c>
      <c r="X23" s="63">
        <v>283665</v>
      </c>
      <c r="Y23" s="63">
        <v>213615.63</v>
      </c>
      <c r="Z23" s="65">
        <f t="shared" si="6"/>
        <v>75.30559991539316</v>
      </c>
    </row>
    <row r="24" spans="1:30" ht="25.5">
      <c r="A24" s="18"/>
      <c r="B24" s="59" t="s">
        <v>30</v>
      </c>
      <c r="C24" s="130">
        <v>1043735</v>
      </c>
      <c r="D24" s="130">
        <v>791847.46</v>
      </c>
      <c r="E24" s="99">
        <f t="shared" si="0"/>
        <v>75.86671521027847</v>
      </c>
      <c r="F24" s="91">
        <v>1288651</v>
      </c>
      <c r="G24" s="91">
        <v>806185.35</v>
      </c>
      <c r="H24" s="61">
        <f t="shared" si="1"/>
        <v>62.56041007223833</v>
      </c>
      <c r="I24" s="92">
        <v>551262</v>
      </c>
      <c r="J24" s="92">
        <v>381980.89</v>
      </c>
      <c r="K24" s="61">
        <f t="shared" si="2"/>
        <v>69.29207708857132</v>
      </c>
      <c r="L24" s="100"/>
      <c r="M24" s="68"/>
      <c r="N24" s="70"/>
      <c r="O24" s="71"/>
      <c r="P24" s="71"/>
      <c r="Q24" s="61"/>
      <c r="R24" s="64"/>
      <c r="S24" s="64"/>
      <c r="T24" s="61"/>
      <c r="U24" s="63">
        <v>227521</v>
      </c>
      <c r="V24" s="63">
        <v>204029.95</v>
      </c>
      <c r="W24" s="61">
        <f t="shared" si="5"/>
        <v>89.67521679317514</v>
      </c>
      <c r="X24" s="63">
        <v>279348</v>
      </c>
      <c r="Y24" s="63">
        <v>204265.8</v>
      </c>
      <c r="Z24" s="65">
        <f t="shared" si="6"/>
        <v>73.12234202500107</v>
      </c>
      <c r="AD24" s="101"/>
    </row>
    <row r="25" spans="1:26" ht="26.25" thickBot="1">
      <c r="A25" s="72"/>
      <c r="B25" s="73" t="s">
        <v>31</v>
      </c>
      <c r="C25" s="130">
        <v>8898227</v>
      </c>
      <c r="D25" s="130">
        <v>9108665.95</v>
      </c>
      <c r="E25" s="102">
        <f t="shared" si="0"/>
        <v>102.36495371493668</v>
      </c>
      <c r="F25" s="91">
        <v>12271797</v>
      </c>
      <c r="G25" s="91">
        <v>8885725.410000002</v>
      </c>
      <c r="H25" s="75">
        <f t="shared" si="1"/>
        <v>72.40769554776698</v>
      </c>
      <c r="I25" s="92">
        <v>1812950</v>
      </c>
      <c r="J25" s="92">
        <v>1201712.94</v>
      </c>
      <c r="K25" s="75">
        <f t="shared" si="2"/>
        <v>66.28494663393916</v>
      </c>
      <c r="L25" s="103"/>
      <c r="M25" s="78"/>
      <c r="N25" s="79"/>
      <c r="O25" s="80">
        <v>3019525</v>
      </c>
      <c r="P25" s="80">
        <v>1887567.7</v>
      </c>
      <c r="Q25" s="75">
        <f>P25/O25*100</f>
        <v>62.512073918911085</v>
      </c>
      <c r="R25" s="81"/>
      <c r="S25" s="81"/>
      <c r="T25" s="75"/>
      <c r="U25" s="80">
        <v>6910095</v>
      </c>
      <c r="V25" s="80">
        <v>5642101.970000001</v>
      </c>
      <c r="W25" s="75">
        <f t="shared" si="5"/>
        <v>81.65013606904103</v>
      </c>
      <c r="X25" s="80">
        <v>189401</v>
      </c>
      <c r="Y25" s="80">
        <v>115892.8</v>
      </c>
      <c r="Z25" s="82">
        <f t="shared" si="6"/>
        <v>61.189117269708184</v>
      </c>
    </row>
    <row r="26" spans="1:26" ht="37.5" customHeight="1" thickBot="1">
      <c r="A26" s="18"/>
      <c r="B26" s="84" t="s">
        <v>32</v>
      </c>
      <c r="C26" s="105">
        <f>SUM(C19:C25)</f>
        <v>17006302</v>
      </c>
      <c r="D26" s="105">
        <f>SUM(D19:D25)</f>
        <v>16227121.489999998</v>
      </c>
      <c r="E26" s="104">
        <f t="shared" si="0"/>
        <v>95.41828370447612</v>
      </c>
      <c r="F26" s="105">
        <f>SUM(F19:F25)</f>
        <v>21392560</v>
      </c>
      <c r="G26" s="86">
        <f>SUM(G19:G25)</f>
        <v>15156819.900000002</v>
      </c>
      <c r="H26" s="87">
        <f t="shared" si="1"/>
        <v>70.85089348820338</v>
      </c>
      <c r="I26" s="86">
        <f>SUM(I19:I25)</f>
        <v>5175608</v>
      </c>
      <c r="J26" s="86">
        <f>SUM(J19:J25)</f>
        <v>3704947.1100000003</v>
      </c>
      <c r="K26" s="87">
        <f t="shared" si="2"/>
        <v>71.58477052357907</v>
      </c>
      <c r="L26" s="89">
        <f>SUM(L19:L25)</f>
        <v>0</v>
      </c>
      <c r="M26" s="89">
        <f>SUM(M19:M25)</f>
        <v>0</v>
      </c>
      <c r="N26" s="88">
        <f>SUM(N19:N25)</f>
        <v>0</v>
      </c>
      <c r="O26" s="86">
        <f>SUM(O19:O25)</f>
        <v>4490094</v>
      </c>
      <c r="P26" s="86">
        <f>SUM(P19:P25)</f>
        <v>3132953.69</v>
      </c>
      <c r="Q26" s="87">
        <f>P26/O26*100</f>
        <v>69.77479068366944</v>
      </c>
      <c r="R26" s="89"/>
      <c r="S26" s="89"/>
      <c r="T26" s="87"/>
      <c r="U26" s="86">
        <f>SUM(U19:U25)</f>
        <v>8671767</v>
      </c>
      <c r="V26" s="86">
        <f>SUM(V19:V25)</f>
        <v>6883284.300000001</v>
      </c>
      <c r="W26" s="87">
        <f t="shared" si="5"/>
        <v>79.37579849643102</v>
      </c>
      <c r="X26" s="86">
        <f>SUM(X19:X25)</f>
        <v>1829183</v>
      </c>
      <c r="Y26" s="86">
        <f>SUM(Y19:Y25)</f>
        <v>1275159.67</v>
      </c>
      <c r="Z26" s="50">
        <f t="shared" si="6"/>
        <v>69.71197906387715</v>
      </c>
    </row>
    <row r="27" spans="1:26" ht="22.5" customHeight="1" thickBot="1">
      <c r="A27" s="18"/>
      <c r="B27" s="106" t="s">
        <v>33</v>
      </c>
      <c r="C27" s="105">
        <f>C10+C18+C26</f>
        <v>85459471</v>
      </c>
      <c r="D27" s="105">
        <f>D10+D18+D26</f>
        <v>86135475.35</v>
      </c>
      <c r="E27" s="85">
        <f t="shared" si="0"/>
        <v>100.79102332613314</v>
      </c>
      <c r="F27" s="105">
        <f>F10+F18+F26</f>
        <v>93275464</v>
      </c>
      <c r="G27" s="86">
        <f>G10+G18+G26</f>
        <v>61684775.97</v>
      </c>
      <c r="H27" s="107">
        <f t="shared" si="1"/>
        <v>66.13183502362422</v>
      </c>
      <c r="I27" s="86">
        <f>I10+I18+I26</f>
        <v>18172642</v>
      </c>
      <c r="J27" s="86">
        <f>J10+J18+J26</f>
        <v>11823173.68</v>
      </c>
      <c r="K27" s="107">
        <f t="shared" si="2"/>
        <v>65.06029051802153</v>
      </c>
      <c r="L27" s="86">
        <f>L10+L18+L26</f>
        <v>426525</v>
      </c>
      <c r="M27" s="86">
        <f>M10+M18+M26</f>
        <v>342750.19</v>
      </c>
      <c r="N27" s="108">
        <f>N10+N18+N26</f>
        <v>80.35875739991795</v>
      </c>
      <c r="O27" s="86">
        <f>O10+O18+O26</f>
        <v>27625386</v>
      </c>
      <c r="P27" s="86">
        <f>P10+P18+P26</f>
        <v>20455058.12</v>
      </c>
      <c r="Q27" s="107">
        <f>P27/O27*100</f>
        <v>74.04442464622937</v>
      </c>
      <c r="R27" s="86"/>
      <c r="S27" s="86"/>
      <c r="T27" s="109"/>
      <c r="U27" s="86">
        <f>U10+U18+U26</f>
        <v>36246229</v>
      </c>
      <c r="V27" s="86">
        <f>V10+V18+V26</f>
        <v>23378317.63</v>
      </c>
      <c r="W27" s="107">
        <f t="shared" si="5"/>
        <v>64.49862033923583</v>
      </c>
      <c r="X27" s="86">
        <f>X10+X18+X26</f>
        <v>5325594</v>
      </c>
      <c r="Y27" s="86">
        <f>Y10+Y18+Y26</f>
        <v>3661746.29</v>
      </c>
      <c r="Z27" s="110">
        <f t="shared" si="6"/>
        <v>68.75751869181165</v>
      </c>
    </row>
    <row r="28" spans="1:26" ht="28.5" customHeight="1" thickBot="1">
      <c r="A28" s="111"/>
      <c r="B28" s="112" t="s">
        <v>34</v>
      </c>
      <c r="C28" s="131">
        <v>366947939</v>
      </c>
      <c r="D28" s="132">
        <v>336490298.85</v>
      </c>
      <c r="E28" s="113">
        <f t="shared" si="0"/>
        <v>91.69973805194202</v>
      </c>
      <c r="F28" s="114">
        <v>372731493</v>
      </c>
      <c r="G28" s="115">
        <v>301514205.6399999</v>
      </c>
      <c r="H28" s="107">
        <f t="shared" si="1"/>
        <v>80.89313924434067</v>
      </c>
      <c r="I28" s="116">
        <v>1755680</v>
      </c>
      <c r="J28" s="116">
        <v>1252871.62</v>
      </c>
      <c r="K28" s="107">
        <f t="shared" si="2"/>
        <v>71.36104643215165</v>
      </c>
      <c r="L28" s="117"/>
      <c r="M28" s="118"/>
      <c r="N28" s="119"/>
      <c r="O28" s="117">
        <v>108757557</v>
      </c>
      <c r="P28" s="118">
        <v>81598593.73999996</v>
      </c>
      <c r="Q28" s="107">
        <f>P28/O28*100</f>
        <v>75.02797597779801</v>
      </c>
      <c r="R28" s="117">
        <v>51414519</v>
      </c>
      <c r="S28" s="118">
        <v>39855155</v>
      </c>
      <c r="T28" s="107">
        <f>S28/R28*100</f>
        <v>77.51731568275491</v>
      </c>
      <c r="U28" s="117"/>
      <c r="V28" s="118"/>
      <c r="W28" s="107"/>
      <c r="X28" s="117">
        <v>9926308</v>
      </c>
      <c r="Y28" s="118">
        <v>7950349.769999999</v>
      </c>
      <c r="Z28" s="110">
        <f t="shared" si="6"/>
        <v>80.09372437365431</v>
      </c>
    </row>
    <row r="29" spans="1:26" ht="24.75" customHeight="1" thickBot="1">
      <c r="A29" s="72"/>
      <c r="B29" s="120" t="s">
        <v>35</v>
      </c>
      <c r="C29" s="121">
        <f>C27+C28</f>
        <v>452407410</v>
      </c>
      <c r="D29" s="122">
        <f>D27+D28</f>
        <v>422625774.20000005</v>
      </c>
      <c r="E29" s="85">
        <f t="shared" si="0"/>
        <v>93.4170760377245</v>
      </c>
      <c r="F29" s="121">
        <f>F27+F28</f>
        <v>466006957</v>
      </c>
      <c r="G29" s="122">
        <f>G27+G28</f>
        <v>363198981.6099999</v>
      </c>
      <c r="H29" s="87">
        <f t="shared" si="1"/>
        <v>77.93853206573478</v>
      </c>
      <c r="I29" s="121">
        <f>I27+I28</f>
        <v>19928322</v>
      </c>
      <c r="J29" s="121">
        <f>J27+J28</f>
        <v>13076045.3</v>
      </c>
      <c r="K29" s="87">
        <f t="shared" si="2"/>
        <v>65.61538548002186</v>
      </c>
      <c r="L29" s="122">
        <f>L27+L28</f>
        <v>426525</v>
      </c>
      <c r="M29" s="122">
        <f>M27+M28</f>
        <v>342750.19</v>
      </c>
      <c r="N29" s="42">
        <f>N27+N28</f>
        <v>80.35875739991795</v>
      </c>
      <c r="O29" s="122">
        <f>O27+O28</f>
        <v>136382943</v>
      </c>
      <c r="P29" s="122">
        <f>P27+P28</f>
        <v>102053651.85999997</v>
      </c>
      <c r="Q29" s="87">
        <f>P29/O29*100</f>
        <v>74.8287502932093</v>
      </c>
      <c r="R29" s="122">
        <f>R27+R28</f>
        <v>51414519</v>
      </c>
      <c r="S29" s="122">
        <f>S27+S28</f>
        <v>39855155</v>
      </c>
      <c r="T29" s="87">
        <f>S29/R29*100</f>
        <v>77.51731568275491</v>
      </c>
      <c r="U29" s="122">
        <f>U27+U28</f>
        <v>36246229</v>
      </c>
      <c r="V29" s="122">
        <f>V27+V28</f>
        <v>23378317.63</v>
      </c>
      <c r="W29" s="87">
        <f>V29/U29*100</f>
        <v>64.49862033923583</v>
      </c>
      <c r="X29" s="122">
        <f>X27+X28</f>
        <v>15251902</v>
      </c>
      <c r="Y29" s="122">
        <f>Y27+Y28</f>
        <v>11612096.059999999</v>
      </c>
      <c r="Z29" s="50">
        <f t="shared" si="6"/>
        <v>76.13539649022134</v>
      </c>
    </row>
    <row r="30" spans="9:25" ht="12.75">
      <c r="I30" s="123"/>
      <c r="J30" s="124"/>
      <c r="K30" s="123"/>
      <c r="L30" s="123"/>
      <c r="M30" s="123"/>
      <c r="N30" s="123"/>
      <c r="O30" s="123"/>
      <c r="P30" s="124"/>
      <c r="Q30" s="123"/>
      <c r="R30" s="123"/>
      <c r="S30" s="124"/>
      <c r="T30" s="123"/>
      <c r="U30" s="123"/>
      <c r="V30" s="123"/>
      <c r="W30" s="123"/>
      <c r="X30" s="123"/>
      <c r="Y30" s="124"/>
    </row>
    <row r="31" spans="6:8" ht="12.75">
      <c r="F31" s="1"/>
      <c r="G31" s="125"/>
      <c r="H31" s="1"/>
    </row>
    <row r="32" spans="6:8" ht="12.75">
      <c r="F32" s="1"/>
      <c r="G32" s="1"/>
      <c r="H32" s="1"/>
    </row>
    <row r="36" spans="6:7" ht="12.75">
      <c r="F36" s="124"/>
      <c r="G36" s="124"/>
    </row>
    <row r="37" ht="12.75">
      <c r="F37" s="124"/>
    </row>
  </sheetData>
  <sheetProtection/>
  <mergeCells count="11">
    <mergeCell ref="I8:K8"/>
    <mergeCell ref="L8:N8"/>
    <mergeCell ref="B5:Z5"/>
    <mergeCell ref="O8:Q8"/>
    <mergeCell ref="R8:T8"/>
    <mergeCell ref="X8:Z8"/>
    <mergeCell ref="U8:W8"/>
    <mergeCell ref="I7:Z7"/>
    <mergeCell ref="F7:H8"/>
    <mergeCell ref="C7:E8"/>
    <mergeCell ref="B8:B9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dcterms:created xsi:type="dcterms:W3CDTF">2017-07-10T11:15:13Z</dcterms:created>
  <dcterms:modified xsi:type="dcterms:W3CDTF">2017-07-10T11:16:15Z</dcterms:modified>
  <cp:category/>
  <cp:version/>
  <cp:contentType/>
  <cp:contentStatus/>
</cp:coreProperties>
</file>