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<sst xmlns="http://schemas.openxmlformats.org/spreadsheetml/2006/main" count="55" uniqueCount="36">
  <si>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10.09.2018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</si>
  <si>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</si>
  <si>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</si>
  <si>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</si>
  <si>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</si>
  <si>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</si>
  <si>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</si>
  <si>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</si>
  <si>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</si>
  <si>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</si>
  <si>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</si>
  <si>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</si>
  <si>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виконано
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</si>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</sst>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72" fontId="11" fillId="0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72" fontId="11" fillId="0" borderId="27" xfId="0" applyNumberFormat="1" applyFont="1" applyFill="1" applyBorder="1" applyAlignment="1">
      <alignment horizontal="center" vertical="center"/>
    </xf>
    <xf numFmtId="174" fontId="5" fillId="0" borderId="20" xfId="334" applyNumberFormat="1" applyFont="1" applyFill="1" applyBorder="1" applyAlignment="1">
      <alignment vertical="center" wrapText="1"/>
      <protection/>
    </xf>
    <xf numFmtId="1" fontId="11" fillId="0" borderId="27" xfId="0" applyNumberFormat="1" applyFont="1" applyFill="1" applyBorder="1" applyAlignment="1">
      <alignment horizontal="center" vertical="center" wrapText="1"/>
    </xf>
    <xf numFmtId="174" fontId="12" fillId="0" borderId="20" xfId="333" applyNumberFormat="1" applyFont="1" applyBorder="1" applyAlignment="1">
      <alignment vertical="center" wrapText="1"/>
      <protection/>
    </xf>
    <xf numFmtId="172" fontId="11" fillId="0" borderId="28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2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2" fontId="11" fillId="0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2" fontId="16" fillId="0" borderId="2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J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9" sqref="M9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43353</v>
      </c>
      <c r="C2" s="4"/>
      <c r="D2" s="4"/>
    </row>
    <row r="5" spans="2:26" ht="20.25">
      <c r="B5" s="94" t="s">
        <v>0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ht="13.5" thickBot="1"/>
    <row r="7" spans="1:26" ht="13.5" customHeight="1" thickBot="1">
      <c r="A7" s="5"/>
      <c r="B7" s="6"/>
      <c r="C7" s="84" t="s">
        <v>1</v>
      </c>
      <c r="D7" s="85"/>
      <c r="E7" s="86"/>
      <c r="F7" s="100" t="s">
        <v>2</v>
      </c>
      <c r="G7" s="101"/>
      <c r="H7" s="102"/>
      <c r="I7" s="91" t="s">
        <v>3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3"/>
    </row>
    <row r="8" spans="1:26" ht="27.75" customHeight="1" thickBot="1">
      <c r="A8" s="7"/>
      <c r="B8" s="89" t="s">
        <v>4</v>
      </c>
      <c r="C8" s="87"/>
      <c r="D8" s="87"/>
      <c r="E8" s="88"/>
      <c r="F8" s="103"/>
      <c r="G8" s="104"/>
      <c r="H8" s="105"/>
      <c r="I8" s="91" t="s">
        <v>5</v>
      </c>
      <c r="J8" s="92"/>
      <c r="K8" s="93"/>
      <c r="L8" s="91" t="s">
        <v>6</v>
      </c>
      <c r="M8" s="92"/>
      <c r="N8" s="93"/>
      <c r="O8" s="96" t="s">
        <v>7</v>
      </c>
      <c r="P8" s="97"/>
      <c r="Q8" s="97"/>
      <c r="R8" s="97" t="s">
        <v>8</v>
      </c>
      <c r="S8" s="97"/>
      <c r="T8" s="97"/>
      <c r="U8" s="99" t="s">
        <v>9</v>
      </c>
      <c r="V8" s="97"/>
      <c r="W8" s="97"/>
      <c r="X8" s="97" t="s">
        <v>10</v>
      </c>
      <c r="Y8" s="97"/>
      <c r="Z8" s="98"/>
    </row>
    <row r="9" spans="1:26" ht="87.75" customHeight="1">
      <c r="A9" s="7"/>
      <c r="B9" s="90"/>
      <c r="C9" s="8" t="s">
        <v>11</v>
      </c>
      <c r="D9" s="9" t="s">
        <v>12</v>
      </c>
      <c r="E9" s="10" t="s">
        <v>13</v>
      </c>
      <c r="F9" s="11" t="s">
        <v>14</v>
      </c>
      <c r="G9" s="10" t="s">
        <v>15</v>
      </c>
      <c r="H9" s="12" t="s">
        <v>13</v>
      </c>
      <c r="I9" s="11" t="s">
        <v>14</v>
      </c>
      <c r="J9" s="10" t="s">
        <v>15</v>
      </c>
      <c r="K9" s="13" t="s">
        <v>13</v>
      </c>
      <c r="L9" s="11" t="s">
        <v>14</v>
      </c>
      <c r="M9" s="10" t="s">
        <v>15</v>
      </c>
      <c r="N9" s="13" t="s">
        <v>13</v>
      </c>
      <c r="O9" s="11" t="s">
        <v>14</v>
      </c>
      <c r="P9" s="10" t="s">
        <v>15</v>
      </c>
      <c r="Q9" s="13" t="s">
        <v>13</v>
      </c>
      <c r="R9" s="11" t="s">
        <v>14</v>
      </c>
      <c r="S9" s="10" t="s">
        <v>15</v>
      </c>
      <c r="T9" s="13" t="s">
        <v>13</v>
      </c>
      <c r="U9" s="11" t="s">
        <v>14</v>
      </c>
      <c r="V9" s="10" t="s">
        <v>15</v>
      </c>
      <c r="W9" s="13" t="s">
        <v>13</v>
      </c>
      <c r="X9" s="11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44291692</v>
      </c>
      <c r="D10" s="17">
        <v>42366085.089999996</v>
      </c>
      <c r="E10" s="18">
        <f aca="true" t="shared" si="0" ref="E10:E29">D10/C10*100</f>
        <v>95.65244220067275</v>
      </c>
      <c r="F10" s="19">
        <v>37385373</v>
      </c>
      <c r="G10" s="19">
        <v>30453142.489999995</v>
      </c>
      <c r="H10" s="20">
        <f aca="true" t="shared" si="1" ref="H10:H29">G10/F10*100</f>
        <v>81.4573723525508</v>
      </c>
      <c r="I10" s="19">
        <v>5518332</v>
      </c>
      <c r="J10" s="19">
        <v>3843320.38</v>
      </c>
      <c r="K10" s="20">
        <f aca="true" t="shared" si="2" ref="K10:K29">J10/I10*100</f>
        <v>69.64641453250728</v>
      </c>
      <c r="L10" s="19"/>
      <c r="M10" s="19"/>
      <c r="N10" s="19"/>
      <c r="O10" s="21">
        <v>14719332</v>
      </c>
      <c r="P10" s="21">
        <v>12412203.959999999</v>
      </c>
      <c r="Q10" s="20">
        <f aca="true" t="shared" si="3" ref="Q10:Q15">P10/O10*100</f>
        <v>84.32586451613429</v>
      </c>
      <c r="R10" s="22"/>
      <c r="S10" s="22"/>
      <c r="T10" s="19"/>
      <c r="U10" s="21">
        <v>14661609</v>
      </c>
      <c r="V10" s="21">
        <v>12248435.8</v>
      </c>
      <c r="W10" s="20">
        <f aca="true" t="shared" si="4" ref="W10:W18">V10/U10*100</f>
        <v>83.54087058248518</v>
      </c>
      <c r="X10" s="21"/>
      <c r="Y10" s="21"/>
      <c r="Z10" s="23"/>
    </row>
    <row r="11" spans="1:26" ht="38.25" customHeight="1">
      <c r="A11" s="7"/>
      <c r="B11" s="24" t="s">
        <v>17</v>
      </c>
      <c r="C11" s="25">
        <v>7934327</v>
      </c>
      <c r="D11" s="25">
        <v>8083181.19</v>
      </c>
      <c r="E11" s="26">
        <f t="shared" si="0"/>
        <v>101.87607833657475</v>
      </c>
      <c r="F11" s="27">
        <v>8902089</v>
      </c>
      <c r="G11" s="27">
        <v>6773722.36</v>
      </c>
      <c r="H11" s="28">
        <f t="shared" si="1"/>
        <v>76.0913798997067</v>
      </c>
      <c r="I11" s="27">
        <v>2219716</v>
      </c>
      <c r="J11" s="27">
        <v>1762114.43</v>
      </c>
      <c r="K11" s="28">
        <f t="shared" si="2"/>
        <v>79.38467939141763</v>
      </c>
      <c r="L11" s="29"/>
      <c r="M11" s="27"/>
      <c r="N11" s="27"/>
      <c r="O11" s="29">
        <v>2861532</v>
      </c>
      <c r="P11" s="29">
        <v>2134271.98</v>
      </c>
      <c r="Q11" s="28">
        <f t="shared" si="3"/>
        <v>74.58494191223443</v>
      </c>
      <c r="R11" s="27"/>
      <c r="S11" s="27"/>
      <c r="T11" s="27"/>
      <c r="U11" s="29">
        <v>2243711</v>
      </c>
      <c r="V11" s="29">
        <v>1624860.43</v>
      </c>
      <c r="W11" s="28">
        <f t="shared" si="4"/>
        <v>72.41843668814745</v>
      </c>
      <c r="X11" s="29">
        <v>952703</v>
      </c>
      <c r="Y11" s="29">
        <v>681935.38</v>
      </c>
      <c r="Z11" s="30">
        <f>Y11/X11*100</f>
        <v>71.57901045761376</v>
      </c>
    </row>
    <row r="12" spans="1:26" ht="25.5">
      <c r="A12" s="7"/>
      <c r="B12" s="24" t="s">
        <v>18</v>
      </c>
      <c r="C12" s="25">
        <v>8573925</v>
      </c>
      <c r="D12" s="25">
        <v>8668327.24</v>
      </c>
      <c r="E12" s="26">
        <f t="shared" si="0"/>
        <v>101.10103878911933</v>
      </c>
      <c r="F12" s="27">
        <v>9782136</v>
      </c>
      <c r="G12" s="27">
        <v>6176818.709999999</v>
      </c>
      <c r="H12" s="28">
        <f t="shared" si="1"/>
        <v>63.14386459153706</v>
      </c>
      <c r="I12" s="27">
        <v>2752302</v>
      </c>
      <c r="J12" s="27">
        <v>1740312.86</v>
      </c>
      <c r="K12" s="28">
        <f t="shared" si="2"/>
        <v>63.231173759274974</v>
      </c>
      <c r="L12" s="31"/>
      <c r="M12" s="31"/>
      <c r="N12" s="27"/>
      <c r="O12" s="29">
        <v>2100730</v>
      </c>
      <c r="P12" s="29">
        <v>1585943.34</v>
      </c>
      <c r="Q12" s="28">
        <f t="shared" si="3"/>
        <v>75.49486797446602</v>
      </c>
      <c r="R12" s="31"/>
      <c r="S12" s="31"/>
      <c r="T12" s="27"/>
      <c r="U12" s="29">
        <v>2740161</v>
      </c>
      <c r="V12" s="29">
        <v>1162375.31</v>
      </c>
      <c r="W12" s="28">
        <f t="shared" si="4"/>
        <v>42.419964009414045</v>
      </c>
      <c r="X12" s="29">
        <v>703313</v>
      </c>
      <c r="Y12" s="29">
        <v>590651.74</v>
      </c>
      <c r="Z12" s="30">
        <f>Y12/X12*100</f>
        <v>83.98134827594542</v>
      </c>
    </row>
    <row r="13" spans="1:26" ht="0.75" customHeight="1">
      <c r="A13" s="7"/>
      <c r="B13" s="24" t="s">
        <v>19</v>
      </c>
      <c r="C13" s="25"/>
      <c r="D13" s="25"/>
      <c r="E13" s="26" t="e">
        <f t="shared" si="0"/>
        <v>#DIV/0!</v>
      </c>
      <c r="F13" s="27"/>
      <c r="G13" s="27"/>
      <c r="H13" s="28" t="e">
        <f t="shared" si="1"/>
        <v>#DIV/0!</v>
      </c>
      <c r="I13" s="27"/>
      <c r="J13" s="27"/>
      <c r="K13" s="28" t="e">
        <f t="shared" si="2"/>
        <v>#DIV/0!</v>
      </c>
      <c r="L13" s="31"/>
      <c r="M13" s="31"/>
      <c r="N13" s="27"/>
      <c r="O13" s="29"/>
      <c r="P13" s="29"/>
      <c r="Q13" s="28" t="e">
        <f t="shared" si="3"/>
        <v>#DIV/0!</v>
      </c>
      <c r="R13" s="31"/>
      <c r="S13" s="31"/>
      <c r="T13" s="27"/>
      <c r="U13" s="29"/>
      <c r="V13" s="29"/>
      <c r="W13" s="28" t="e">
        <f t="shared" si="4"/>
        <v>#DIV/0!</v>
      </c>
      <c r="X13" s="29"/>
      <c r="Y13" s="29"/>
      <c r="Z13" s="30"/>
    </row>
    <row r="14" spans="1:26" ht="25.5">
      <c r="A14" s="7"/>
      <c r="B14" s="24" t="s">
        <v>20</v>
      </c>
      <c r="C14" s="25">
        <v>11456567</v>
      </c>
      <c r="D14" s="25">
        <v>10725203.84</v>
      </c>
      <c r="E14" s="26">
        <f t="shared" si="0"/>
        <v>93.61621016138604</v>
      </c>
      <c r="F14" s="27">
        <v>12323220</v>
      </c>
      <c r="G14" s="27">
        <v>8884786.130000003</v>
      </c>
      <c r="H14" s="28">
        <f t="shared" si="1"/>
        <v>72.09792675940218</v>
      </c>
      <c r="I14" s="27">
        <v>2906783</v>
      </c>
      <c r="J14" s="27">
        <v>2147323.18</v>
      </c>
      <c r="K14" s="28">
        <f t="shared" si="2"/>
        <v>73.87284086909824</v>
      </c>
      <c r="L14" s="29">
        <v>790523</v>
      </c>
      <c r="M14" s="27">
        <v>614490.9</v>
      </c>
      <c r="N14" s="28">
        <f>M14/L14*100</f>
        <v>77.73219754516947</v>
      </c>
      <c r="O14" s="29">
        <v>3829566</v>
      </c>
      <c r="P14" s="29">
        <v>3074949.85</v>
      </c>
      <c r="Q14" s="28">
        <f t="shared" si="3"/>
        <v>80.29499556868846</v>
      </c>
      <c r="R14" s="31"/>
      <c r="S14" s="31"/>
      <c r="T14" s="27"/>
      <c r="U14" s="29">
        <v>3157182</v>
      </c>
      <c r="V14" s="29">
        <v>2103778.23</v>
      </c>
      <c r="W14" s="28">
        <f t="shared" si="4"/>
        <v>66.63468339804294</v>
      </c>
      <c r="X14" s="29">
        <v>933143</v>
      </c>
      <c r="Y14" s="29">
        <v>653214.34</v>
      </c>
      <c r="Z14" s="30">
        <f>Y14/X14*100</f>
        <v>70.0015260254859</v>
      </c>
    </row>
    <row r="15" spans="1:26" ht="25.5">
      <c r="A15" s="7"/>
      <c r="B15" s="24" t="s">
        <v>21</v>
      </c>
      <c r="C15" s="25">
        <v>2877085</v>
      </c>
      <c r="D15" s="25">
        <v>2966209.4</v>
      </c>
      <c r="E15" s="26">
        <f t="shared" si="0"/>
        <v>103.09773260087903</v>
      </c>
      <c r="F15" s="27">
        <v>2717085</v>
      </c>
      <c r="G15" s="27">
        <v>2184213.95</v>
      </c>
      <c r="H15" s="28">
        <f t="shared" si="1"/>
        <v>80.38813471054458</v>
      </c>
      <c r="I15" s="27">
        <v>646509</v>
      </c>
      <c r="J15" s="27">
        <v>633432.14</v>
      </c>
      <c r="K15" s="28">
        <f t="shared" si="2"/>
        <v>97.97731199410991</v>
      </c>
      <c r="L15" s="27"/>
      <c r="M15" s="27"/>
      <c r="N15" s="27"/>
      <c r="O15" s="29">
        <v>1475743</v>
      </c>
      <c r="P15" s="29">
        <v>1033924.33</v>
      </c>
      <c r="Q15" s="28">
        <f t="shared" si="3"/>
        <v>70.06127286390652</v>
      </c>
      <c r="R15" s="31"/>
      <c r="S15" s="31"/>
      <c r="T15" s="27"/>
      <c r="U15" s="29">
        <v>254050</v>
      </c>
      <c r="V15" s="29">
        <v>249304.31</v>
      </c>
      <c r="W15" s="28">
        <f t="shared" si="4"/>
        <v>98.1319858295611</v>
      </c>
      <c r="X15" s="29">
        <v>329863</v>
      </c>
      <c r="Y15" s="29">
        <v>267553.17</v>
      </c>
      <c r="Z15" s="30">
        <f>Y15/X15*100</f>
        <v>81.11039128365411</v>
      </c>
    </row>
    <row r="16" spans="1:26" ht="25.5">
      <c r="A16" s="7"/>
      <c r="B16" s="24" t="s">
        <v>22</v>
      </c>
      <c r="C16" s="25">
        <v>3464703</v>
      </c>
      <c r="D16" s="25">
        <v>3588267.59</v>
      </c>
      <c r="E16" s="26">
        <f t="shared" si="0"/>
        <v>103.56638332347678</v>
      </c>
      <c r="F16" s="27">
        <v>4172448</v>
      </c>
      <c r="G16" s="27">
        <v>2642813.8</v>
      </c>
      <c r="H16" s="28">
        <f t="shared" si="1"/>
        <v>63.339646174140455</v>
      </c>
      <c r="I16" s="27">
        <v>1398037</v>
      </c>
      <c r="J16" s="27">
        <v>1035247.66</v>
      </c>
      <c r="K16" s="28">
        <f t="shared" si="2"/>
        <v>74.05009023366334</v>
      </c>
      <c r="L16" s="27"/>
      <c r="M16" s="27"/>
      <c r="N16" s="27"/>
      <c r="O16" s="29"/>
      <c r="P16" s="29"/>
      <c r="Q16" s="28"/>
      <c r="R16" s="31"/>
      <c r="S16" s="31"/>
      <c r="T16" s="27"/>
      <c r="U16" s="29">
        <v>2121928</v>
      </c>
      <c r="V16" s="29">
        <v>1177707.54</v>
      </c>
      <c r="W16" s="28">
        <f t="shared" si="4"/>
        <v>55.501767260717614</v>
      </c>
      <c r="X16" s="29">
        <v>308970</v>
      </c>
      <c r="Y16" s="29">
        <v>225830.41</v>
      </c>
      <c r="Z16" s="30">
        <f>Y16/X16*100</f>
        <v>73.09137133054989</v>
      </c>
    </row>
    <row r="17" spans="1:26" ht="26.25" thickBot="1">
      <c r="A17" s="15"/>
      <c r="B17" s="32" t="s">
        <v>23</v>
      </c>
      <c r="C17" s="33">
        <v>25625817</v>
      </c>
      <c r="D17" s="33">
        <v>25011946.73</v>
      </c>
      <c r="E17" s="34">
        <f t="shared" si="0"/>
        <v>97.60448507846598</v>
      </c>
      <c r="F17" s="35">
        <v>20133568</v>
      </c>
      <c r="G17" s="35">
        <v>14926005.000000002</v>
      </c>
      <c r="H17" s="34">
        <f t="shared" si="1"/>
        <v>74.13492233468008</v>
      </c>
      <c r="I17" s="35">
        <v>4936102</v>
      </c>
      <c r="J17" s="35">
        <v>3769931</v>
      </c>
      <c r="K17" s="34">
        <f t="shared" si="2"/>
        <v>76.37465757393181</v>
      </c>
      <c r="L17" s="36"/>
      <c r="M17" s="36"/>
      <c r="N17" s="36"/>
      <c r="O17" s="37">
        <v>8405003</v>
      </c>
      <c r="P17" s="37">
        <v>6037580.03</v>
      </c>
      <c r="Q17" s="34">
        <f>P17/O17*100</f>
        <v>71.83316924455589</v>
      </c>
      <c r="R17" s="38"/>
      <c r="S17" s="38"/>
      <c r="T17" s="36"/>
      <c r="U17" s="37">
        <v>3233340</v>
      </c>
      <c r="V17" s="37">
        <v>2612795.46</v>
      </c>
      <c r="W17" s="34">
        <f t="shared" si="4"/>
        <v>80.80794039599918</v>
      </c>
      <c r="X17" s="37">
        <v>2175878</v>
      </c>
      <c r="Y17" s="37">
        <v>1577578.39</v>
      </c>
      <c r="Z17" s="39">
        <f>Y17/X17*100</f>
        <v>72.5030718634041</v>
      </c>
    </row>
    <row r="18" spans="1:26" ht="26.25" thickBot="1">
      <c r="A18" s="40"/>
      <c r="B18" s="41" t="s">
        <v>24</v>
      </c>
      <c r="C18" s="42">
        <f>SUM(C11:C17)</f>
        <v>59932424</v>
      </c>
      <c r="D18" s="42">
        <f>SUM(D11:D17)</f>
        <v>59043135.989999995</v>
      </c>
      <c r="E18" s="43">
        <f t="shared" si="0"/>
        <v>98.51618214207387</v>
      </c>
      <c r="F18" s="44">
        <f>SUM(F11:F17)</f>
        <v>58030546</v>
      </c>
      <c r="G18" s="44">
        <f>SUM(G11:G17)</f>
        <v>41588359.95</v>
      </c>
      <c r="H18" s="45">
        <f t="shared" si="1"/>
        <v>71.66632543833036</v>
      </c>
      <c r="I18" s="44">
        <f>SUM(I11:I17)</f>
        <v>14859449</v>
      </c>
      <c r="J18" s="44">
        <f>SUM(J11:J17)</f>
        <v>11088361.27</v>
      </c>
      <c r="K18" s="45">
        <f t="shared" si="2"/>
        <v>74.62161800212107</v>
      </c>
      <c r="L18" s="44">
        <f>SUM(L11:L17)</f>
        <v>790523</v>
      </c>
      <c r="M18" s="44">
        <f>SUM(M11:M17)</f>
        <v>614490.9</v>
      </c>
      <c r="N18" s="44">
        <f>M18/L18*100</f>
        <v>77.73219754516947</v>
      </c>
      <c r="O18" s="44">
        <f>SUM(O11:O17)</f>
        <v>18672574</v>
      </c>
      <c r="P18" s="44">
        <f>SUM(P11:P17)</f>
        <v>13866669.530000001</v>
      </c>
      <c r="Q18" s="45">
        <f>P18/O18*100</f>
        <v>74.2622282819712</v>
      </c>
      <c r="R18" s="44">
        <f>SUM(R11:R17)</f>
        <v>0</v>
      </c>
      <c r="S18" s="44">
        <f>SUM(S11:S17)</f>
        <v>0</v>
      </c>
      <c r="T18" s="44">
        <f>SUM(T11:T17)</f>
        <v>0</v>
      </c>
      <c r="U18" s="44">
        <f>SUM(U11:U17)</f>
        <v>13750372</v>
      </c>
      <c r="V18" s="44">
        <f>SUM(V11:V17)</f>
        <v>8930821.280000001</v>
      </c>
      <c r="W18" s="45">
        <f t="shared" si="4"/>
        <v>64.94967030710151</v>
      </c>
      <c r="X18" s="44">
        <f>SUM(X11:X17)</f>
        <v>5403870</v>
      </c>
      <c r="Y18" s="44">
        <f>SUM(Y11:Y17)</f>
        <v>3996763.4299999997</v>
      </c>
      <c r="Z18" s="46">
        <f>Y18/X18*100</f>
        <v>73.96113211457714</v>
      </c>
    </row>
    <row r="19" spans="1:26" ht="25.5">
      <c r="A19" s="7"/>
      <c r="B19" s="47" t="s">
        <v>25</v>
      </c>
      <c r="C19" s="48">
        <v>1001307</v>
      </c>
      <c r="D19" s="48">
        <v>916507.72</v>
      </c>
      <c r="E19" s="49">
        <f t="shared" si="0"/>
        <v>91.53114079897574</v>
      </c>
      <c r="F19" s="50">
        <v>894886</v>
      </c>
      <c r="G19" s="50">
        <v>772406.73</v>
      </c>
      <c r="H19" s="51">
        <f t="shared" si="1"/>
        <v>86.3134220448191</v>
      </c>
      <c r="I19" s="52">
        <v>859426</v>
      </c>
      <c r="J19" s="52">
        <v>772406.73</v>
      </c>
      <c r="K19" s="51">
        <f t="shared" si="2"/>
        <v>89.87472219830444</v>
      </c>
      <c r="L19" s="50"/>
      <c r="M19" s="50"/>
      <c r="N19" s="50"/>
      <c r="O19" s="50"/>
      <c r="P19" s="50"/>
      <c r="Q19" s="51"/>
      <c r="R19" s="53"/>
      <c r="S19" s="53"/>
      <c r="T19" s="50"/>
      <c r="U19" s="54">
        <v>30000</v>
      </c>
      <c r="V19" s="54">
        <v>0</v>
      </c>
      <c r="W19" s="51"/>
      <c r="X19" s="53"/>
      <c r="Y19" s="53"/>
      <c r="Z19" s="55"/>
    </row>
    <row r="20" spans="1:26" ht="25.5">
      <c r="A20" s="7"/>
      <c r="B20" s="24" t="s">
        <v>26</v>
      </c>
      <c r="C20" s="25">
        <v>4431456</v>
      </c>
      <c r="D20" s="25">
        <v>4486324.59</v>
      </c>
      <c r="E20" s="26">
        <f t="shared" si="0"/>
        <v>101.23816167868979</v>
      </c>
      <c r="F20" s="27">
        <v>4642012</v>
      </c>
      <c r="G20" s="27">
        <v>3933876.61</v>
      </c>
      <c r="H20" s="28">
        <f t="shared" si="1"/>
        <v>84.74507627296094</v>
      </c>
      <c r="I20" s="52">
        <v>1307304</v>
      </c>
      <c r="J20" s="52">
        <v>1123201.58</v>
      </c>
      <c r="K20" s="28">
        <f t="shared" si="2"/>
        <v>85.91739794263616</v>
      </c>
      <c r="L20" s="27"/>
      <c r="M20" s="27"/>
      <c r="N20" s="27"/>
      <c r="O20" s="29">
        <v>2563173</v>
      </c>
      <c r="P20" s="29">
        <v>2190705.08</v>
      </c>
      <c r="Q20" s="28">
        <f>P20/O20*100</f>
        <v>85.46848300914532</v>
      </c>
      <c r="R20" s="31"/>
      <c r="S20" s="31"/>
      <c r="T20" s="27"/>
      <c r="U20" s="54">
        <v>133345</v>
      </c>
      <c r="V20" s="54">
        <v>125516.39</v>
      </c>
      <c r="W20" s="28">
        <f aca="true" t="shared" si="5" ref="W20:W27">V20/U20*100</f>
        <v>94.12905620758184</v>
      </c>
      <c r="X20" s="29">
        <v>592731</v>
      </c>
      <c r="Y20" s="29">
        <v>453832.97</v>
      </c>
      <c r="Z20" s="30">
        <f aca="true" t="shared" si="6" ref="Z20:Z29">Y20/X20*100</f>
        <v>76.56643064054352</v>
      </c>
    </row>
    <row r="21" spans="1:26" ht="25.5">
      <c r="A21" s="7"/>
      <c r="B21" s="24" t="s">
        <v>27</v>
      </c>
      <c r="C21" s="25">
        <v>899126</v>
      </c>
      <c r="D21" s="25">
        <v>958822.74</v>
      </c>
      <c r="E21" s="26">
        <f t="shared" si="0"/>
        <v>106.6394187244057</v>
      </c>
      <c r="F21" s="27">
        <v>1122972</v>
      </c>
      <c r="G21" s="27">
        <v>848140.33</v>
      </c>
      <c r="H21" s="28">
        <f t="shared" si="1"/>
        <v>75.52640048015445</v>
      </c>
      <c r="I21" s="52">
        <v>575429</v>
      </c>
      <c r="J21" s="52">
        <v>442469.58</v>
      </c>
      <c r="K21" s="28">
        <f t="shared" si="2"/>
        <v>76.89386179702448</v>
      </c>
      <c r="L21" s="27"/>
      <c r="M21" s="27"/>
      <c r="N21" s="27"/>
      <c r="O21" s="29"/>
      <c r="P21" s="29"/>
      <c r="Q21" s="28"/>
      <c r="R21" s="31"/>
      <c r="S21" s="31"/>
      <c r="T21" s="27"/>
      <c r="U21" s="54">
        <v>96100</v>
      </c>
      <c r="V21" s="54">
        <v>84877.48</v>
      </c>
      <c r="W21" s="28">
        <f t="shared" si="5"/>
        <v>88.3220395421436</v>
      </c>
      <c r="X21" s="29">
        <v>443523</v>
      </c>
      <c r="Y21" s="29">
        <v>314733.27</v>
      </c>
      <c r="Z21" s="30">
        <f t="shared" si="6"/>
        <v>70.9621079402872</v>
      </c>
    </row>
    <row r="22" spans="1:26" ht="25.5">
      <c r="A22" s="7"/>
      <c r="B22" s="24" t="s">
        <v>28</v>
      </c>
      <c r="C22" s="25">
        <v>2381309</v>
      </c>
      <c r="D22" s="25">
        <v>2277311.9</v>
      </c>
      <c r="E22" s="26">
        <f t="shared" si="0"/>
        <v>95.63277592282228</v>
      </c>
      <c r="F22" s="27">
        <v>1823219</v>
      </c>
      <c r="G22" s="27">
        <v>1301487.46</v>
      </c>
      <c r="H22" s="28">
        <f t="shared" si="1"/>
        <v>71.38404437426333</v>
      </c>
      <c r="I22" s="52">
        <v>994389</v>
      </c>
      <c r="J22" s="52">
        <v>816891.44</v>
      </c>
      <c r="K22" s="28">
        <f t="shared" si="2"/>
        <v>82.15008814457923</v>
      </c>
      <c r="L22" s="27"/>
      <c r="M22" s="27"/>
      <c r="N22" s="27"/>
      <c r="O22" s="29"/>
      <c r="P22" s="29"/>
      <c r="Q22" s="28"/>
      <c r="R22" s="31"/>
      <c r="S22" s="31"/>
      <c r="T22" s="27"/>
      <c r="U22" s="54">
        <v>375205</v>
      </c>
      <c r="V22" s="54">
        <v>199684.83</v>
      </c>
      <c r="W22" s="28">
        <f t="shared" si="5"/>
        <v>53.22019429378606</v>
      </c>
      <c r="X22" s="29">
        <v>297830</v>
      </c>
      <c r="Y22" s="29">
        <v>202713.55</v>
      </c>
      <c r="Z22" s="30">
        <f t="shared" si="6"/>
        <v>68.06350938454823</v>
      </c>
    </row>
    <row r="23" spans="1:26" ht="27.75" customHeight="1">
      <c r="A23" s="7"/>
      <c r="B23" s="24" t="s">
        <v>29</v>
      </c>
      <c r="C23" s="25">
        <v>2823418</v>
      </c>
      <c r="D23" s="25">
        <v>3125720.44</v>
      </c>
      <c r="E23" s="26">
        <f t="shared" si="0"/>
        <v>110.70696722908191</v>
      </c>
      <c r="F23" s="27">
        <v>3083841</v>
      </c>
      <c r="G23" s="27">
        <v>2286280.98</v>
      </c>
      <c r="H23" s="28">
        <f t="shared" si="1"/>
        <v>74.13744677497964</v>
      </c>
      <c r="I23" s="52">
        <v>1434279</v>
      </c>
      <c r="J23" s="52">
        <v>1078431.57</v>
      </c>
      <c r="K23" s="28">
        <f t="shared" si="2"/>
        <v>75.18980407577605</v>
      </c>
      <c r="L23" s="27"/>
      <c r="M23" s="27"/>
      <c r="N23" s="27"/>
      <c r="O23" s="29"/>
      <c r="P23" s="29"/>
      <c r="Q23" s="28"/>
      <c r="R23" s="31"/>
      <c r="S23" s="31"/>
      <c r="T23" s="27"/>
      <c r="U23" s="54">
        <v>1129309</v>
      </c>
      <c r="V23" s="54">
        <v>801634.54</v>
      </c>
      <c r="W23" s="28">
        <f t="shared" si="5"/>
        <v>70.98451708079897</v>
      </c>
      <c r="X23" s="29">
        <v>401143</v>
      </c>
      <c r="Y23" s="29">
        <v>304664.47</v>
      </c>
      <c r="Z23" s="30">
        <f t="shared" si="6"/>
        <v>75.94909296684723</v>
      </c>
    </row>
    <row r="24" spans="1:30" ht="26.25" thickBot="1">
      <c r="A24" s="7"/>
      <c r="B24" s="24" t="s">
        <v>30</v>
      </c>
      <c r="C24" s="25">
        <v>1533336</v>
      </c>
      <c r="D24" s="25">
        <v>1575650.55</v>
      </c>
      <c r="E24" s="26">
        <f t="shared" si="0"/>
        <v>102.75963976584389</v>
      </c>
      <c r="F24" s="27">
        <v>1604167</v>
      </c>
      <c r="G24" s="27">
        <v>1272598.16</v>
      </c>
      <c r="H24" s="28">
        <f t="shared" si="1"/>
        <v>79.33077790529289</v>
      </c>
      <c r="I24" s="52">
        <v>951856</v>
      </c>
      <c r="J24" s="52">
        <v>769969.09</v>
      </c>
      <c r="K24" s="28">
        <f t="shared" si="2"/>
        <v>80.89134175757677</v>
      </c>
      <c r="L24" s="27"/>
      <c r="M24" s="27"/>
      <c r="N24" s="27"/>
      <c r="O24" s="29"/>
      <c r="P24" s="29"/>
      <c r="Q24" s="28"/>
      <c r="R24" s="31"/>
      <c r="S24" s="31"/>
      <c r="T24" s="27"/>
      <c r="U24" s="54">
        <v>241810</v>
      </c>
      <c r="V24" s="54">
        <v>222717.95</v>
      </c>
      <c r="W24" s="28">
        <f t="shared" si="5"/>
        <v>92.10452421322528</v>
      </c>
      <c r="X24" s="29">
        <v>361541</v>
      </c>
      <c r="Y24" s="29">
        <v>244888.12</v>
      </c>
      <c r="Z24" s="30">
        <f t="shared" si="6"/>
        <v>67.73453633197894</v>
      </c>
      <c r="AD24" s="56"/>
    </row>
    <row r="25" spans="1:26" ht="26.25" hidden="1" thickBot="1">
      <c r="A25" s="15"/>
      <c r="B25" s="32" t="s">
        <v>31</v>
      </c>
      <c r="C25" s="33"/>
      <c r="D25" s="33"/>
      <c r="E25" s="34" t="e">
        <f t="shared" si="0"/>
        <v>#DIV/0!</v>
      </c>
      <c r="F25" s="57"/>
      <c r="G25" s="57"/>
      <c r="H25" s="34" t="e">
        <f t="shared" si="1"/>
        <v>#DIV/0!</v>
      </c>
      <c r="I25" s="37"/>
      <c r="J25" s="37"/>
      <c r="K25" s="34" t="e">
        <f t="shared" si="2"/>
        <v>#DIV/0!</v>
      </c>
      <c r="L25" s="36"/>
      <c r="M25" s="36"/>
      <c r="N25" s="36"/>
      <c r="O25" s="37"/>
      <c r="P25" s="37"/>
      <c r="Q25" s="34" t="e">
        <f>P25/O25*100</f>
        <v>#DIV/0!</v>
      </c>
      <c r="R25" s="38"/>
      <c r="S25" s="38"/>
      <c r="T25" s="36"/>
      <c r="U25" s="37"/>
      <c r="V25" s="37"/>
      <c r="W25" s="34" t="e">
        <f t="shared" si="5"/>
        <v>#DIV/0!</v>
      </c>
      <c r="X25" s="37"/>
      <c r="Y25" s="37"/>
      <c r="Z25" s="39" t="e">
        <f t="shared" si="6"/>
        <v>#DIV/0!</v>
      </c>
    </row>
    <row r="26" spans="1:26" ht="37.5" customHeight="1" thickBot="1">
      <c r="A26" s="7"/>
      <c r="B26" s="58" t="s">
        <v>32</v>
      </c>
      <c r="C26" s="42">
        <f>SUM(C19:C25)</f>
        <v>13069952</v>
      </c>
      <c r="D26" s="59">
        <f>SUM(D19:D25)</f>
        <v>13340337.94</v>
      </c>
      <c r="E26" s="43">
        <f t="shared" si="0"/>
        <v>102.06876000768786</v>
      </c>
      <c r="F26" s="59">
        <f>SUM(F19:F25)</f>
        <v>13171097</v>
      </c>
      <c r="G26" s="59">
        <f>SUM(G19:G25)</f>
        <v>10414790.27</v>
      </c>
      <c r="H26" s="45">
        <f t="shared" si="1"/>
        <v>79.07306635126899</v>
      </c>
      <c r="I26" s="44">
        <f>SUM(I19:I25)</f>
        <v>6122683</v>
      </c>
      <c r="J26" s="44">
        <f>SUM(J19:J25)</f>
        <v>5003369.99</v>
      </c>
      <c r="K26" s="45">
        <f t="shared" si="2"/>
        <v>81.71858627990376</v>
      </c>
      <c r="L26" s="44">
        <f>SUM(L19:L25)</f>
        <v>0</v>
      </c>
      <c r="M26" s="44">
        <f>SUM(M19:M25)</f>
        <v>0</v>
      </c>
      <c r="N26" s="44">
        <f>SUM(N19:N25)</f>
        <v>0</v>
      </c>
      <c r="O26" s="44">
        <f>SUM(O19:O25)</f>
        <v>2563173</v>
      </c>
      <c r="P26" s="44">
        <f>SUM(P19:P25)</f>
        <v>2190705.08</v>
      </c>
      <c r="Q26" s="45">
        <f>P26/O26*100</f>
        <v>85.46848300914532</v>
      </c>
      <c r="R26" s="44"/>
      <c r="S26" s="44"/>
      <c r="T26" s="44"/>
      <c r="U26" s="44">
        <f>SUM(U19:U25)</f>
        <v>2005769</v>
      </c>
      <c r="V26" s="44">
        <f>SUM(V19:V25)</f>
        <v>1434431.19</v>
      </c>
      <c r="W26" s="45">
        <f t="shared" si="5"/>
        <v>71.51527369303244</v>
      </c>
      <c r="X26" s="44">
        <f>SUM(X19:X25)</f>
        <v>2096768</v>
      </c>
      <c r="Y26" s="44">
        <f>SUM(Y19:Y25)</f>
        <v>1520832.38</v>
      </c>
      <c r="Z26" s="46">
        <f t="shared" si="6"/>
        <v>72.53222006440387</v>
      </c>
    </row>
    <row r="27" spans="1:26" ht="22.5" customHeight="1" thickBot="1">
      <c r="A27" s="7"/>
      <c r="B27" s="60" t="s">
        <v>33</v>
      </c>
      <c r="C27" s="61">
        <f>C10+C18+C26</f>
        <v>117294068</v>
      </c>
      <c r="D27" s="62">
        <f>D10+D18+D26</f>
        <v>114749559.01999998</v>
      </c>
      <c r="E27" s="63">
        <f t="shared" si="0"/>
        <v>97.83065842681829</v>
      </c>
      <c r="F27" s="64">
        <f>F10+F18+F26</f>
        <v>108587016</v>
      </c>
      <c r="G27" s="65">
        <f>G10+G18+G26</f>
        <v>82456292.71</v>
      </c>
      <c r="H27" s="63">
        <f t="shared" si="1"/>
        <v>75.93568342461865</v>
      </c>
      <c r="I27" s="65">
        <f>I10+I18+I26</f>
        <v>26500464</v>
      </c>
      <c r="J27" s="65">
        <f>J10+J18+J26</f>
        <v>19935051.64</v>
      </c>
      <c r="K27" s="63">
        <f t="shared" si="2"/>
        <v>75.2252928099674</v>
      </c>
      <c r="L27" s="65">
        <f>L10+L18+L26</f>
        <v>790523</v>
      </c>
      <c r="M27" s="65">
        <f>M10+M18+M26</f>
        <v>614490.9</v>
      </c>
      <c r="N27" s="63">
        <f>N10+N18+N26</f>
        <v>77.73219754516947</v>
      </c>
      <c r="O27" s="65">
        <f>O10+O18+O26</f>
        <v>35955079</v>
      </c>
      <c r="P27" s="65">
        <f>P10+P18+P26</f>
        <v>28469578.57</v>
      </c>
      <c r="Q27" s="63">
        <f>P27/O27*100</f>
        <v>79.18096514264369</v>
      </c>
      <c r="R27" s="65"/>
      <c r="S27" s="65"/>
      <c r="T27" s="64"/>
      <c r="U27" s="65">
        <f>U10+U18+U26</f>
        <v>30417750</v>
      </c>
      <c r="V27" s="65">
        <f>V10+V18+V26</f>
        <v>22613688.270000003</v>
      </c>
      <c r="W27" s="63">
        <f t="shared" si="5"/>
        <v>74.34372453583846</v>
      </c>
      <c r="X27" s="65">
        <f>X10+X18+X26</f>
        <v>7500638</v>
      </c>
      <c r="Y27" s="65">
        <f>Y10+Y18+Y26</f>
        <v>5517595.81</v>
      </c>
      <c r="Z27" s="66">
        <f t="shared" si="6"/>
        <v>73.56168648586959</v>
      </c>
    </row>
    <row r="28" spans="1:26" ht="28.5" customHeight="1" thickBot="1">
      <c r="A28" s="40"/>
      <c r="B28" s="67" t="s">
        <v>34</v>
      </c>
      <c r="C28" s="67">
        <v>556737064.4</v>
      </c>
      <c r="D28" s="67">
        <v>515097743.89</v>
      </c>
      <c r="E28" s="68">
        <f t="shared" si="0"/>
        <v>92.52082838154936</v>
      </c>
      <c r="F28" s="69">
        <v>532826747.4</v>
      </c>
      <c r="G28" s="69">
        <v>449683969.91999984</v>
      </c>
      <c r="H28" s="68">
        <f t="shared" si="1"/>
        <v>84.39590769688148</v>
      </c>
      <c r="I28" s="70">
        <v>4008995</v>
      </c>
      <c r="J28" s="70">
        <v>3229282.11</v>
      </c>
      <c r="K28" s="68">
        <f t="shared" si="2"/>
        <v>80.55091388240695</v>
      </c>
      <c r="L28" s="71"/>
      <c r="M28" s="69"/>
      <c r="N28" s="71"/>
      <c r="O28" s="71">
        <v>155813115</v>
      </c>
      <c r="P28" s="70">
        <v>110232226.10000001</v>
      </c>
      <c r="Q28" s="68">
        <f>P28/O28*100</f>
        <v>70.74643626757607</v>
      </c>
      <c r="R28" s="71">
        <v>76483208</v>
      </c>
      <c r="S28" s="70">
        <v>64588075.52</v>
      </c>
      <c r="T28" s="68">
        <f>S28/R28*100</f>
        <v>84.44739336770498</v>
      </c>
      <c r="U28" s="71"/>
      <c r="V28" s="70"/>
      <c r="W28" s="68"/>
      <c r="X28" s="71">
        <v>10312569</v>
      </c>
      <c r="Y28" s="70">
        <v>7996376.160000001</v>
      </c>
      <c r="Z28" s="72">
        <f t="shared" si="6"/>
        <v>77.540098495341</v>
      </c>
    </row>
    <row r="29" spans="1:26" ht="24.75" customHeight="1" thickBot="1">
      <c r="A29" s="15"/>
      <c r="B29" s="73" t="s">
        <v>35</v>
      </c>
      <c r="C29" s="74">
        <f>C27+C28</f>
        <v>674031132.4</v>
      </c>
      <c r="D29" s="75">
        <f>D27+D28</f>
        <v>629847302.91</v>
      </c>
      <c r="E29" s="76">
        <f t="shared" si="0"/>
        <v>93.44483847019409</v>
      </c>
      <c r="F29" s="74">
        <f>F27+F28</f>
        <v>641413763.4</v>
      </c>
      <c r="G29" s="74">
        <f>G27+G28</f>
        <v>532140262.6299998</v>
      </c>
      <c r="H29" s="76">
        <f t="shared" si="1"/>
        <v>82.96364889478451</v>
      </c>
      <c r="I29" s="77">
        <f>I27+I28</f>
        <v>30509459</v>
      </c>
      <c r="J29" s="77">
        <f>J27+J28</f>
        <v>23164333.75</v>
      </c>
      <c r="K29" s="78">
        <f t="shared" si="2"/>
        <v>75.92508851107455</v>
      </c>
      <c r="L29" s="79">
        <f>L27+L28</f>
        <v>790523</v>
      </c>
      <c r="M29" s="79">
        <f>M27+M28</f>
        <v>614490.9</v>
      </c>
      <c r="N29" s="78">
        <f>N27+N28</f>
        <v>77.73219754516947</v>
      </c>
      <c r="O29" s="79">
        <f>O27+O28</f>
        <v>191768194</v>
      </c>
      <c r="P29" s="79">
        <f>P27+P28</f>
        <v>138701804.67000002</v>
      </c>
      <c r="Q29" s="78">
        <f>P29/O29*100</f>
        <v>72.3278463320148</v>
      </c>
      <c r="R29" s="79">
        <f>R27+R28</f>
        <v>76483208</v>
      </c>
      <c r="S29" s="79">
        <f>S27+S28</f>
        <v>64588075.52</v>
      </c>
      <c r="T29" s="78">
        <f>S29/R29*100</f>
        <v>84.44739336770498</v>
      </c>
      <c r="U29" s="79">
        <f>U27+U28</f>
        <v>30417750</v>
      </c>
      <c r="V29" s="79">
        <f>V27+V28</f>
        <v>22613688.270000003</v>
      </c>
      <c r="W29" s="78">
        <f>V29/U29*100</f>
        <v>74.34372453583846</v>
      </c>
      <c r="X29" s="79">
        <f>X27+X28</f>
        <v>17813207</v>
      </c>
      <c r="Y29" s="79">
        <f>Y27+Y28</f>
        <v>13513971.97</v>
      </c>
      <c r="Z29" s="80">
        <f t="shared" si="6"/>
        <v>75.86490164292145</v>
      </c>
    </row>
    <row r="30" spans="6:39" ht="26.25" customHeight="1">
      <c r="F30" s="81"/>
      <c r="G30" s="81"/>
      <c r="H30" s="81"/>
      <c r="I30" s="82"/>
      <c r="J30" s="83"/>
      <c r="K30" s="82"/>
      <c r="L30" s="82"/>
      <c r="M30" s="82"/>
      <c r="N30" s="82"/>
      <c r="O30" s="82"/>
      <c r="P30" s="83"/>
      <c r="Q30" s="82"/>
      <c r="R30" s="82"/>
      <c r="S30" s="83"/>
      <c r="T30" s="82"/>
      <c r="U30" s="82"/>
      <c r="V30" s="82"/>
      <c r="W30" s="82"/>
      <c r="X30" s="82"/>
      <c r="Y30" s="83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2018-09-10T11:00:09Z</cp:lastPrinted>
  <dcterms:created xsi:type="dcterms:W3CDTF">2018-09-10T10:56:56Z</dcterms:created>
  <dcterms:modified xsi:type="dcterms:W3CDTF">2018-09-10T11:02:33Z</dcterms:modified>
  <cp:category/>
  <cp:version/>
  <cp:contentType/>
  <cp:contentStatus/>
</cp:coreProperties>
</file>