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<sst xmlns="http://schemas.openxmlformats.org/spreadsheetml/2006/main" count="55" uniqueCount="36">
  <si>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10.12.2018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</si>
  <si>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</si>
  <si>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</si>
  <si>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</si>
  <si>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</si>
  <si>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</si>
  <si>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</si>
  <si>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</si>
  <si>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</si>
  <si>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</si>
  <si>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</si>
  <si>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січень-листопа-грудень</t>
  </si>
  <si>
    <t>виконано
січень-грудень</t>
  </si>
  <si>
    <t>%</t>
  </si>
  <si>
    <t>затерджено з урахуванням змін на 
січень-грудень</t>
  </si>
  <si>
    <t>касові видатки  за січень-грудень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</si>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</sst>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10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3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Z5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0039062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43444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62226287</v>
      </c>
      <c r="D10" s="39">
        <v>58694443.3</v>
      </c>
      <c r="E10" s="40">
        <f aca="true" t="shared" si="0" ref="E10:E29">D10/C10*100</f>
        <v>94.32419340720104</v>
      </c>
      <c r="F10" s="41">
        <v>50437823</v>
      </c>
      <c r="G10" s="41">
        <v>45892997.83</v>
      </c>
      <c r="H10" s="42">
        <f aca="true" t="shared" si="1" ref="H10:H29">G10/F10*100</f>
        <v>90.98925191517483</v>
      </c>
      <c r="I10" s="41">
        <v>7065191</v>
      </c>
      <c r="J10" s="41">
        <v>5804134.849999999</v>
      </c>
      <c r="K10" s="42">
        <f aca="true" t="shared" si="2" ref="K10:K29">J10/I10*100</f>
        <v>82.15113858917613</v>
      </c>
      <c r="L10" s="41"/>
      <c r="M10" s="41"/>
      <c r="N10" s="41"/>
      <c r="O10" s="43">
        <v>19893053</v>
      </c>
      <c r="P10" s="43">
        <v>17552323.07</v>
      </c>
      <c r="Q10" s="42">
        <f aca="true" t="shared" si="3" ref="Q10:Q15">P10/O10*100</f>
        <v>88.23343038396368</v>
      </c>
      <c r="R10" s="44"/>
      <c r="S10" s="44"/>
      <c r="T10" s="41"/>
      <c r="U10" s="43">
        <v>20176809</v>
      </c>
      <c r="V10" s="43">
        <v>19367365.3</v>
      </c>
      <c r="W10" s="42">
        <f aca="true" t="shared" si="4" ref="W10:W18">V10/U10*100</f>
        <v>95.9882472000404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11103710</v>
      </c>
      <c r="D11" s="47">
        <v>11307823.14</v>
      </c>
      <c r="E11" s="48">
        <f t="shared" si="0"/>
        <v>101.83824271347144</v>
      </c>
      <c r="F11" s="49">
        <v>11942593</v>
      </c>
      <c r="G11" s="49">
        <v>10559332.17</v>
      </c>
      <c r="H11" s="50">
        <f t="shared" si="1"/>
        <v>88.4174163014682</v>
      </c>
      <c r="I11" s="49">
        <v>3250512</v>
      </c>
      <c r="J11" s="49">
        <v>2910696.82</v>
      </c>
      <c r="K11" s="50">
        <f t="shared" si="2"/>
        <v>89.5457952470257</v>
      </c>
      <c r="L11" s="51"/>
      <c r="M11" s="49"/>
      <c r="N11" s="49"/>
      <c r="O11" s="51">
        <v>3752044</v>
      </c>
      <c r="P11" s="51">
        <v>3176916.94</v>
      </c>
      <c r="Q11" s="50">
        <f t="shared" si="3"/>
        <v>84.67163338169809</v>
      </c>
      <c r="R11" s="49"/>
      <c r="S11" s="49"/>
      <c r="T11" s="49"/>
      <c r="U11" s="51">
        <v>2821210</v>
      </c>
      <c r="V11" s="51">
        <v>2664244.53</v>
      </c>
      <c r="W11" s="50">
        <f t="shared" si="4"/>
        <v>94.43623587042438</v>
      </c>
      <c r="X11" s="51">
        <v>1368876</v>
      </c>
      <c r="Y11" s="51">
        <v>1057524.03</v>
      </c>
      <c r="Z11" s="52">
        <f>Y11/X11*100</f>
        <v>77.25491790344779</v>
      </c>
    </row>
    <row r="12" spans="1:26" ht="25.5">
      <c r="A12" s="18"/>
      <c r="B12" s="46" t="s">
        <v>18</v>
      </c>
      <c r="C12" s="47">
        <v>11819866</v>
      </c>
      <c r="D12" s="47">
        <v>11656899.52</v>
      </c>
      <c r="E12" s="48">
        <f t="shared" si="0"/>
        <v>98.6212493441127</v>
      </c>
      <c r="F12" s="49">
        <v>11492281</v>
      </c>
      <c r="G12" s="49">
        <v>9025064.379999997</v>
      </c>
      <c r="H12" s="50">
        <f t="shared" si="1"/>
        <v>78.53153242598225</v>
      </c>
      <c r="I12" s="49">
        <v>3708323</v>
      </c>
      <c r="J12" s="49">
        <v>2918115.79</v>
      </c>
      <c r="K12" s="50">
        <f t="shared" si="2"/>
        <v>78.69098215015251</v>
      </c>
      <c r="L12" s="53"/>
      <c r="M12" s="53"/>
      <c r="N12" s="49"/>
      <c r="O12" s="51">
        <v>2827325</v>
      </c>
      <c r="P12" s="51">
        <v>2338748.18</v>
      </c>
      <c r="Q12" s="50">
        <f t="shared" si="3"/>
        <v>82.71946734103791</v>
      </c>
      <c r="R12" s="53"/>
      <c r="S12" s="53"/>
      <c r="T12" s="49"/>
      <c r="U12" s="51">
        <v>2549583</v>
      </c>
      <c r="V12" s="51">
        <v>1733196.32</v>
      </c>
      <c r="W12" s="50">
        <f t="shared" si="4"/>
        <v>67.9795998012224</v>
      </c>
      <c r="X12" s="51">
        <v>1011620</v>
      </c>
      <c r="Y12" s="51">
        <v>868050.97</v>
      </c>
      <c r="Z12" s="52">
        <f>Y12/X12*100</f>
        <v>85.80800794764832</v>
      </c>
    </row>
    <row r="13" spans="1:26" ht="25.5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15107228</v>
      </c>
      <c r="D14" s="47">
        <v>14856668.99</v>
      </c>
      <c r="E14" s="48">
        <f t="shared" si="0"/>
        <v>98.34146270910851</v>
      </c>
      <c r="F14" s="49">
        <v>16399867</v>
      </c>
      <c r="G14" s="49">
        <v>13925797.890000002</v>
      </c>
      <c r="H14" s="50">
        <f t="shared" si="1"/>
        <v>84.91409040085509</v>
      </c>
      <c r="I14" s="49">
        <v>3766722</v>
      </c>
      <c r="J14" s="49">
        <v>3101972.71</v>
      </c>
      <c r="K14" s="50">
        <f t="shared" si="2"/>
        <v>82.35204801416191</v>
      </c>
      <c r="L14" s="51">
        <v>1026398</v>
      </c>
      <c r="M14" s="49">
        <v>918781.2</v>
      </c>
      <c r="N14" s="50">
        <f>M14/L14*100</f>
        <v>89.51510038016441</v>
      </c>
      <c r="O14" s="51">
        <v>5247651</v>
      </c>
      <c r="P14" s="51">
        <v>4370625.44</v>
      </c>
      <c r="Q14" s="50">
        <f t="shared" si="3"/>
        <v>83.28727348674676</v>
      </c>
      <c r="R14" s="53"/>
      <c r="S14" s="53"/>
      <c r="T14" s="49"/>
      <c r="U14" s="51">
        <v>4378179</v>
      </c>
      <c r="V14" s="51">
        <v>4091068.78</v>
      </c>
      <c r="W14" s="50">
        <f t="shared" si="4"/>
        <v>93.44224573732595</v>
      </c>
      <c r="X14" s="51">
        <v>1298004</v>
      </c>
      <c r="Y14" s="51">
        <v>1016108.8</v>
      </c>
      <c r="Z14" s="52">
        <f>Y14/X14*100</f>
        <v>78.28240899103547</v>
      </c>
    </row>
    <row r="15" spans="1:26" ht="25.5">
      <c r="A15" s="18"/>
      <c r="B15" s="46" t="s">
        <v>21</v>
      </c>
      <c r="C15" s="47">
        <v>4001592</v>
      </c>
      <c r="D15" s="47">
        <v>3899380.57</v>
      </c>
      <c r="E15" s="48">
        <f t="shared" si="0"/>
        <v>97.44573084912204</v>
      </c>
      <c r="F15" s="49">
        <v>3841592</v>
      </c>
      <c r="G15" s="49">
        <v>3373115.61</v>
      </c>
      <c r="H15" s="50">
        <f t="shared" si="1"/>
        <v>87.80514979206538</v>
      </c>
      <c r="I15" s="49">
        <v>1080032</v>
      </c>
      <c r="J15" s="49">
        <v>996463.52</v>
      </c>
      <c r="K15" s="50">
        <f t="shared" si="2"/>
        <v>92.26240703979141</v>
      </c>
      <c r="L15" s="49"/>
      <c r="M15" s="49"/>
      <c r="N15" s="49"/>
      <c r="O15" s="51">
        <v>1972261</v>
      </c>
      <c r="P15" s="51">
        <v>1682622.39</v>
      </c>
      <c r="Q15" s="50">
        <f t="shared" si="3"/>
        <v>85.31438739598866</v>
      </c>
      <c r="R15" s="53"/>
      <c r="S15" s="53"/>
      <c r="T15" s="49"/>
      <c r="U15" s="51">
        <v>308568</v>
      </c>
      <c r="V15" s="51">
        <v>294661.56</v>
      </c>
      <c r="W15" s="50">
        <f t="shared" si="4"/>
        <v>95.49323325814731</v>
      </c>
      <c r="X15" s="51">
        <v>459795</v>
      </c>
      <c r="Y15" s="51">
        <v>386104.14</v>
      </c>
      <c r="Z15" s="52">
        <f>Y15/X15*100</f>
        <v>83.97310540566993</v>
      </c>
    </row>
    <row r="16" spans="1:26" ht="25.5">
      <c r="A16" s="18"/>
      <c r="B16" s="46" t="s">
        <v>22</v>
      </c>
      <c r="C16" s="47">
        <v>4868992</v>
      </c>
      <c r="D16" s="47">
        <v>5606307.430000001</v>
      </c>
      <c r="E16" s="48">
        <f t="shared" si="0"/>
        <v>115.14308156595862</v>
      </c>
      <c r="F16" s="49">
        <v>5576737</v>
      </c>
      <c r="G16" s="49">
        <v>4932332.54</v>
      </c>
      <c r="H16" s="50">
        <f t="shared" si="1"/>
        <v>88.44477586086632</v>
      </c>
      <c r="I16" s="49">
        <v>2018347</v>
      </c>
      <c r="J16" s="49">
        <v>1701102.13</v>
      </c>
      <c r="K16" s="50">
        <f t="shared" si="2"/>
        <v>84.28194606774751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2706794</v>
      </c>
      <c r="V16" s="51">
        <v>2469206.55</v>
      </c>
      <c r="W16" s="50">
        <f t="shared" si="4"/>
        <v>91.22255147602661</v>
      </c>
      <c r="X16" s="51">
        <v>577012</v>
      </c>
      <c r="Y16" s="51">
        <v>520053.57</v>
      </c>
      <c r="Z16" s="52">
        <f>Y16/X16*100</f>
        <v>90.12872695888474</v>
      </c>
    </row>
    <row r="17" spans="1:26" ht="26.25" thickBot="1">
      <c r="A17" s="37"/>
      <c r="B17" s="54" t="s">
        <v>23</v>
      </c>
      <c r="C17" s="55">
        <v>37226196</v>
      </c>
      <c r="D17" s="55">
        <v>35422624.78</v>
      </c>
      <c r="E17" s="56">
        <f t="shared" si="0"/>
        <v>95.15510201472104</v>
      </c>
      <c r="F17" s="57">
        <v>26035028</v>
      </c>
      <c r="G17" s="57">
        <v>21186614.87</v>
      </c>
      <c r="H17" s="56">
        <f t="shared" si="1"/>
        <v>81.37734620450571</v>
      </c>
      <c r="I17" s="57">
        <v>7095280</v>
      </c>
      <c r="J17" s="57">
        <v>5795666.239999999</v>
      </c>
      <c r="K17" s="56">
        <f t="shared" si="2"/>
        <v>81.6834041785525</v>
      </c>
      <c r="L17" s="58"/>
      <c r="M17" s="58"/>
      <c r="N17" s="58"/>
      <c r="O17" s="59">
        <v>10779471</v>
      </c>
      <c r="P17" s="59">
        <v>8510646.180000002</v>
      </c>
      <c r="Q17" s="56">
        <f>P17/O17*100</f>
        <v>78.95235471202624</v>
      </c>
      <c r="R17" s="60"/>
      <c r="S17" s="60"/>
      <c r="T17" s="58"/>
      <c r="U17" s="59">
        <v>3806135</v>
      </c>
      <c r="V17" s="59">
        <v>3423604.46</v>
      </c>
      <c r="W17" s="56">
        <f t="shared" si="4"/>
        <v>89.94963289531243</v>
      </c>
      <c r="X17" s="59">
        <v>2992272</v>
      </c>
      <c r="Y17" s="59">
        <v>2206736.51</v>
      </c>
      <c r="Z17" s="61">
        <f>Y17/X17*100</f>
        <v>73.74785814925914</v>
      </c>
    </row>
    <row r="18" spans="1:26" ht="26.25" thickBot="1">
      <c r="A18" s="62"/>
      <c r="B18" s="63" t="s">
        <v>24</v>
      </c>
      <c r="C18" s="64">
        <f>SUM(C11:C17)</f>
        <v>84127584</v>
      </c>
      <c r="D18" s="64">
        <f>SUM(D11:D17)</f>
        <v>82749704.43</v>
      </c>
      <c r="E18" s="65">
        <f t="shared" si="0"/>
        <v>98.36215483140465</v>
      </c>
      <c r="F18" s="66">
        <f>SUM(F11:F17)</f>
        <v>75288098</v>
      </c>
      <c r="G18" s="66">
        <f>SUM(G11:G17)</f>
        <v>63002257.45999999</v>
      </c>
      <c r="H18" s="67">
        <f t="shared" si="1"/>
        <v>83.68156339930383</v>
      </c>
      <c r="I18" s="66">
        <f>SUM(I11:I17)</f>
        <v>20919216</v>
      </c>
      <c r="J18" s="66">
        <f>SUM(J11:J17)</f>
        <v>17424017.209999997</v>
      </c>
      <c r="K18" s="67">
        <f t="shared" si="2"/>
        <v>83.29192265140335</v>
      </c>
      <c r="L18" s="66">
        <f>SUM(L11:L17)</f>
        <v>1026398</v>
      </c>
      <c r="M18" s="66">
        <f>SUM(M11:M17)</f>
        <v>918781.2</v>
      </c>
      <c r="N18" s="67">
        <f>M18/L18*100</f>
        <v>89.51510038016441</v>
      </c>
      <c r="O18" s="66">
        <f>SUM(O11:O17)</f>
        <v>24578752</v>
      </c>
      <c r="P18" s="66">
        <f>SUM(P11:P17)</f>
        <v>20079559.130000003</v>
      </c>
      <c r="Q18" s="67">
        <f>P18/O18*100</f>
        <v>81.69478714785845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16570469</v>
      </c>
      <c r="V18" s="66">
        <f>SUM(V11:V17)</f>
        <v>14675982.2</v>
      </c>
      <c r="W18" s="67">
        <f t="shared" si="4"/>
        <v>88.56709004434335</v>
      </c>
      <c r="X18" s="66">
        <f>SUM(X11:X17)</f>
        <v>7707579</v>
      </c>
      <c r="Y18" s="66">
        <f>SUM(Y11:Y17)</f>
        <v>6054578.02</v>
      </c>
      <c r="Z18" s="68">
        <f>Y18/X18*100</f>
        <v>78.55356422554993</v>
      </c>
    </row>
    <row r="19" spans="1:26" ht="25.5">
      <c r="A19" s="18"/>
      <c r="B19" s="69" t="s">
        <v>25</v>
      </c>
      <c r="C19" s="70">
        <v>1200592</v>
      </c>
      <c r="D19" s="71">
        <v>1203268.53</v>
      </c>
      <c r="E19" s="72">
        <f t="shared" si="0"/>
        <v>100.22293418580168</v>
      </c>
      <c r="F19" s="73">
        <v>1108893</v>
      </c>
      <c r="G19" s="73">
        <v>1004978.79</v>
      </c>
      <c r="H19" s="74">
        <f t="shared" si="1"/>
        <v>90.62901380024944</v>
      </c>
      <c r="I19" s="75">
        <v>1103333</v>
      </c>
      <c r="J19" s="75">
        <v>999518.79</v>
      </c>
      <c r="K19" s="74">
        <f t="shared" si="2"/>
        <v>90.59085425705568</v>
      </c>
      <c r="L19" s="73"/>
      <c r="M19" s="73"/>
      <c r="N19" s="73"/>
      <c r="O19" s="73"/>
      <c r="P19" s="73"/>
      <c r="Q19" s="74"/>
      <c r="R19" s="76"/>
      <c r="S19" s="76"/>
      <c r="T19" s="73"/>
      <c r="U19" s="77">
        <v>100</v>
      </c>
      <c r="V19" s="77">
        <v>0</v>
      </c>
      <c r="W19" s="74"/>
      <c r="X19" s="76"/>
      <c r="Y19" s="76"/>
      <c r="Z19" s="78"/>
    </row>
    <row r="20" spans="1:26" ht="25.5">
      <c r="A20" s="18"/>
      <c r="B20" s="46" t="s">
        <v>26</v>
      </c>
      <c r="C20" s="79">
        <v>6383179</v>
      </c>
      <c r="D20" s="47">
        <v>5942487.92</v>
      </c>
      <c r="E20" s="48">
        <f t="shared" si="0"/>
        <v>93.09605636940465</v>
      </c>
      <c r="F20" s="49">
        <v>6152715</v>
      </c>
      <c r="G20" s="49">
        <v>5556692.25</v>
      </c>
      <c r="H20" s="50">
        <f t="shared" si="1"/>
        <v>90.31284969318423</v>
      </c>
      <c r="I20" s="75">
        <v>1676765</v>
      </c>
      <c r="J20" s="75">
        <v>1543045.7</v>
      </c>
      <c r="K20" s="50">
        <f t="shared" si="2"/>
        <v>92.02516154619163</v>
      </c>
      <c r="L20" s="49"/>
      <c r="M20" s="49"/>
      <c r="N20" s="49"/>
      <c r="O20" s="51">
        <v>3432416</v>
      </c>
      <c r="P20" s="51">
        <v>3079405.86</v>
      </c>
      <c r="Q20" s="50">
        <f>P20/O20*100</f>
        <v>89.71540337767917</v>
      </c>
      <c r="R20" s="53"/>
      <c r="S20" s="53"/>
      <c r="T20" s="49"/>
      <c r="U20" s="77">
        <v>172345</v>
      </c>
      <c r="V20" s="77">
        <v>161239.25</v>
      </c>
      <c r="W20" s="50">
        <f aca="true" t="shared" si="5" ref="W20:W27">V20/U20*100</f>
        <v>93.55609388145871</v>
      </c>
      <c r="X20" s="51">
        <v>815904</v>
      </c>
      <c r="Y20" s="51">
        <v>721461.57</v>
      </c>
      <c r="Z20" s="52">
        <f aca="true" t="shared" si="6" ref="Z20:Z29">Y20/X20*100</f>
        <v>88.42481100717731</v>
      </c>
    </row>
    <row r="21" spans="1:26" ht="25.5">
      <c r="A21" s="18"/>
      <c r="B21" s="46" t="s">
        <v>27</v>
      </c>
      <c r="C21" s="79">
        <v>1568981</v>
      </c>
      <c r="D21" s="47">
        <v>1310557.93</v>
      </c>
      <c r="E21" s="48">
        <f t="shared" si="0"/>
        <v>83.529241590561</v>
      </c>
      <c r="F21" s="49">
        <v>1567207</v>
      </c>
      <c r="G21" s="49">
        <v>1285590.82</v>
      </c>
      <c r="H21" s="50">
        <f t="shared" si="1"/>
        <v>82.03069664696496</v>
      </c>
      <c r="I21" s="75">
        <v>861565</v>
      </c>
      <c r="J21" s="75">
        <v>701092.44</v>
      </c>
      <c r="K21" s="50">
        <f t="shared" si="2"/>
        <v>81.37429445253694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101000</v>
      </c>
      <c r="V21" s="77">
        <v>88877.79</v>
      </c>
      <c r="W21" s="50">
        <f t="shared" si="5"/>
        <v>87.99781188118811</v>
      </c>
      <c r="X21" s="51">
        <v>596722</v>
      </c>
      <c r="Y21" s="51">
        <v>489560.59</v>
      </c>
      <c r="Z21" s="52">
        <f t="shared" si="6"/>
        <v>82.04165256182947</v>
      </c>
    </row>
    <row r="22" spans="1:26" ht="25.5">
      <c r="A22" s="18"/>
      <c r="B22" s="46" t="s">
        <v>28</v>
      </c>
      <c r="C22" s="79">
        <v>5792439</v>
      </c>
      <c r="D22" s="47">
        <v>5593162.07</v>
      </c>
      <c r="E22" s="48">
        <f t="shared" si="0"/>
        <v>96.55970602366291</v>
      </c>
      <c r="F22" s="49">
        <v>2352148</v>
      </c>
      <c r="G22" s="49">
        <v>1945194.45</v>
      </c>
      <c r="H22" s="50">
        <f t="shared" si="1"/>
        <v>82.6986418371633</v>
      </c>
      <c r="I22" s="75">
        <v>1332768</v>
      </c>
      <c r="J22" s="75">
        <v>1135611.62</v>
      </c>
      <c r="K22" s="50">
        <f t="shared" si="2"/>
        <v>85.20699926768951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482558</v>
      </c>
      <c r="V22" s="77">
        <v>444915.8</v>
      </c>
      <c r="W22" s="50">
        <f t="shared" si="5"/>
        <v>92.19944545526133</v>
      </c>
      <c r="X22" s="51">
        <v>411077</v>
      </c>
      <c r="Y22" s="51">
        <v>279012.6</v>
      </c>
      <c r="Z22" s="52">
        <f t="shared" si="6"/>
        <v>67.87356140090543</v>
      </c>
    </row>
    <row r="23" spans="1:26" ht="27.75" customHeight="1">
      <c r="A23" s="18"/>
      <c r="B23" s="46" t="s">
        <v>29</v>
      </c>
      <c r="C23" s="79">
        <v>4243344</v>
      </c>
      <c r="D23" s="47">
        <v>4447505.67</v>
      </c>
      <c r="E23" s="48">
        <f t="shared" si="0"/>
        <v>104.81133912310668</v>
      </c>
      <c r="F23" s="49">
        <v>4438394</v>
      </c>
      <c r="G23" s="49">
        <v>4048700.47</v>
      </c>
      <c r="H23" s="50">
        <f t="shared" si="1"/>
        <v>91.21994284419095</v>
      </c>
      <c r="I23" s="75">
        <v>1809101</v>
      </c>
      <c r="J23" s="75">
        <v>1575250.65</v>
      </c>
      <c r="K23" s="50">
        <f t="shared" si="2"/>
        <v>87.07367084535356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1980843</v>
      </c>
      <c r="V23" s="77">
        <v>1916791.73</v>
      </c>
      <c r="W23" s="50">
        <f t="shared" si="5"/>
        <v>96.76646407615344</v>
      </c>
      <c r="X23" s="51">
        <v>520040</v>
      </c>
      <c r="Y23" s="51">
        <v>449587.69</v>
      </c>
      <c r="Z23" s="52">
        <f t="shared" si="6"/>
        <v>86.45252095992616</v>
      </c>
    </row>
    <row r="24" spans="1:30" ht="26.25" thickBot="1">
      <c r="A24" s="18"/>
      <c r="B24" s="46" t="s">
        <v>30</v>
      </c>
      <c r="C24" s="79">
        <v>2167435</v>
      </c>
      <c r="D24" s="47">
        <v>2296447.61</v>
      </c>
      <c r="E24" s="48">
        <f t="shared" si="0"/>
        <v>105.95231737053243</v>
      </c>
      <c r="F24" s="49">
        <v>2116445</v>
      </c>
      <c r="G24" s="49">
        <v>1774593.57</v>
      </c>
      <c r="H24" s="50">
        <f t="shared" si="1"/>
        <v>83.84784721549579</v>
      </c>
      <c r="I24" s="75">
        <v>1309077</v>
      </c>
      <c r="J24" s="75">
        <v>1103009.7</v>
      </c>
      <c r="K24" s="50">
        <f t="shared" si="2"/>
        <v>84.25858066408622</v>
      </c>
      <c r="L24" s="49"/>
      <c r="M24" s="49"/>
      <c r="N24" s="49"/>
      <c r="O24" s="51"/>
      <c r="P24" s="51"/>
      <c r="Q24" s="50"/>
      <c r="R24" s="53"/>
      <c r="S24" s="53"/>
      <c r="T24" s="49"/>
      <c r="U24" s="77">
        <v>277310</v>
      </c>
      <c r="V24" s="77">
        <v>259577.95</v>
      </c>
      <c r="W24" s="50">
        <f t="shared" si="5"/>
        <v>93.60569398867695</v>
      </c>
      <c r="X24" s="51">
        <v>480598</v>
      </c>
      <c r="Y24" s="51">
        <v>364145.92</v>
      </c>
      <c r="Z24" s="52">
        <f t="shared" si="6"/>
        <v>75.7693373671967</v>
      </c>
      <c r="AD24" s="80"/>
    </row>
    <row r="25" spans="1:26" ht="26.25" hidden="1" thickBot="1">
      <c r="A25" s="37"/>
      <c r="B25" s="54" t="s">
        <v>31</v>
      </c>
      <c r="C25" s="81"/>
      <c r="D25" s="81"/>
      <c r="E25" s="56" t="e">
        <f t="shared" si="0"/>
        <v>#DIV/0!</v>
      </c>
      <c r="F25" s="82"/>
      <c r="G25" s="82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3" t="s">
        <v>32</v>
      </c>
      <c r="C26" s="84">
        <f>SUM(C19:C25)</f>
        <v>21355970</v>
      </c>
      <c r="D26" s="85">
        <f>SUM(D19:D25)</f>
        <v>20793429.73</v>
      </c>
      <c r="E26" s="65">
        <f t="shared" si="0"/>
        <v>97.36588752465937</v>
      </c>
      <c r="F26" s="85">
        <f>SUM(F19:F25)</f>
        <v>17735802</v>
      </c>
      <c r="G26" s="85">
        <f>SUM(G19:G25)</f>
        <v>15615750.350000001</v>
      </c>
      <c r="H26" s="67">
        <f t="shared" si="1"/>
        <v>88.04648557759046</v>
      </c>
      <c r="I26" s="66">
        <f>SUM(I19:I25)</f>
        <v>8092609</v>
      </c>
      <c r="J26" s="66">
        <f>SUM(J19:J25)</f>
        <v>7057528.900000001</v>
      </c>
      <c r="K26" s="67">
        <f t="shared" si="2"/>
        <v>87.20956245383907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3432416</v>
      </c>
      <c r="P26" s="66">
        <f>SUM(P19:P25)</f>
        <v>3079405.86</v>
      </c>
      <c r="Q26" s="67">
        <f>P26/O26*100</f>
        <v>89.71540337767917</v>
      </c>
      <c r="R26" s="66"/>
      <c r="S26" s="66"/>
      <c r="T26" s="66"/>
      <c r="U26" s="66">
        <f>SUM(U19:U25)</f>
        <v>3014156</v>
      </c>
      <c r="V26" s="66">
        <f>SUM(V19:V25)</f>
        <v>2871402.52</v>
      </c>
      <c r="W26" s="67">
        <f t="shared" si="5"/>
        <v>95.26389874976611</v>
      </c>
      <c r="X26" s="66">
        <f>SUM(X19:X25)</f>
        <v>2824341</v>
      </c>
      <c r="Y26" s="66">
        <f>SUM(Y19:Y25)</f>
        <v>2303768.3699999996</v>
      </c>
      <c r="Z26" s="68">
        <f t="shared" si="6"/>
        <v>81.56835063471442</v>
      </c>
    </row>
    <row r="27" spans="1:26" ht="22.5" customHeight="1" thickBot="1">
      <c r="A27" s="18"/>
      <c r="B27" s="86" t="s">
        <v>33</v>
      </c>
      <c r="C27" s="87">
        <f>C10+C18+C26</f>
        <v>167709841</v>
      </c>
      <c r="D27" s="88">
        <f>D10+D18+D26</f>
        <v>162237577.46</v>
      </c>
      <c r="E27" s="89">
        <f t="shared" si="0"/>
        <v>96.73706473790051</v>
      </c>
      <c r="F27" s="90">
        <f>F10+F18+F26</f>
        <v>143461723</v>
      </c>
      <c r="G27" s="91">
        <f>G10+G18+G26</f>
        <v>124511005.63999999</v>
      </c>
      <c r="H27" s="89">
        <f t="shared" si="1"/>
        <v>86.79040167390154</v>
      </c>
      <c r="I27" s="91">
        <f>I10+I18+I26</f>
        <v>36077016</v>
      </c>
      <c r="J27" s="91">
        <f>J10+J18+J26</f>
        <v>30285680.959999997</v>
      </c>
      <c r="K27" s="89">
        <f t="shared" si="2"/>
        <v>83.94730029778515</v>
      </c>
      <c r="L27" s="91">
        <f>L10+L18+L26</f>
        <v>1026398</v>
      </c>
      <c r="M27" s="91">
        <f>M10+M18+M26</f>
        <v>918781.2</v>
      </c>
      <c r="N27" s="89">
        <f>N10+N18+N26</f>
        <v>89.51510038016441</v>
      </c>
      <c r="O27" s="91">
        <f>O10+O18+O26</f>
        <v>47904221</v>
      </c>
      <c r="P27" s="91">
        <f>P10+P18+P26</f>
        <v>40711288.06</v>
      </c>
      <c r="Q27" s="89">
        <f>P27/O27*100</f>
        <v>84.9847616977218</v>
      </c>
      <c r="R27" s="91"/>
      <c r="S27" s="91"/>
      <c r="T27" s="90"/>
      <c r="U27" s="91">
        <f>U10+U18+U26</f>
        <v>39761434</v>
      </c>
      <c r="V27" s="91">
        <f>V10+V18+V26</f>
        <v>36914750.02</v>
      </c>
      <c r="W27" s="89">
        <f t="shared" si="5"/>
        <v>92.84059025637758</v>
      </c>
      <c r="X27" s="91">
        <f>X10+X18+X26</f>
        <v>10531920</v>
      </c>
      <c r="Y27" s="91">
        <f>Y10+Y18+Y26</f>
        <v>8358346.389999999</v>
      </c>
      <c r="Z27" s="92">
        <f t="shared" si="6"/>
        <v>79.36203835577938</v>
      </c>
    </row>
    <row r="28" spans="1:26" ht="28.5" customHeight="1" thickBot="1">
      <c r="A28" s="62"/>
      <c r="B28" s="93" t="s">
        <v>34</v>
      </c>
      <c r="C28" s="93">
        <v>756310353</v>
      </c>
      <c r="D28" s="93">
        <v>682292467.63</v>
      </c>
      <c r="E28" s="94">
        <f t="shared" si="0"/>
        <v>90.21329205974786</v>
      </c>
      <c r="F28" s="95">
        <v>706153349</v>
      </c>
      <c r="G28" s="95">
        <v>594788324.4</v>
      </c>
      <c r="H28" s="94">
        <f t="shared" si="1"/>
        <v>84.22934271179105</v>
      </c>
      <c r="I28" s="96">
        <v>41486040</v>
      </c>
      <c r="J28" s="96">
        <v>34928120.570000015</v>
      </c>
      <c r="K28" s="94">
        <f t="shared" si="2"/>
        <v>84.19246708049265</v>
      </c>
      <c r="L28" s="97"/>
      <c r="M28" s="95"/>
      <c r="N28" s="94"/>
      <c r="O28" s="97">
        <v>208856222</v>
      </c>
      <c r="P28" s="96">
        <v>156725048.52</v>
      </c>
      <c r="Q28" s="94">
        <f>P28/O28*100</f>
        <v>75.03968376867414</v>
      </c>
      <c r="R28" s="97">
        <v>96395935</v>
      </c>
      <c r="S28" s="96">
        <v>86091995.64</v>
      </c>
      <c r="T28" s="94">
        <f>S28/R28*100</f>
        <v>89.31081548200139</v>
      </c>
      <c r="U28" s="97"/>
      <c r="V28" s="96"/>
      <c r="W28" s="94"/>
      <c r="X28" s="97">
        <v>13778294</v>
      </c>
      <c r="Y28" s="96">
        <v>12005822.4</v>
      </c>
      <c r="Z28" s="98">
        <f t="shared" si="6"/>
        <v>87.13576876788956</v>
      </c>
    </row>
    <row r="29" spans="1:26" ht="24.75" customHeight="1" thickBot="1">
      <c r="A29" s="37"/>
      <c r="B29" s="99" t="s">
        <v>35</v>
      </c>
      <c r="C29" s="100">
        <f>C27+C28</f>
        <v>924020194</v>
      </c>
      <c r="D29" s="101">
        <f>D27+D28</f>
        <v>844530045.09</v>
      </c>
      <c r="E29" s="102">
        <f t="shared" si="0"/>
        <v>91.39735804193907</v>
      </c>
      <c r="F29" s="100">
        <f>F27+F28</f>
        <v>849615072</v>
      </c>
      <c r="G29" s="100">
        <f>G27+G28</f>
        <v>719299330.04</v>
      </c>
      <c r="H29" s="102">
        <f t="shared" si="1"/>
        <v>84.66179023245952</v>
      </c>
      <c r="I29" s="103">
        <f>I27+I28</f>
        <v>77563056</v>
      </c>
      <c r="J29" s="103">
        <f>J27+J28</f>
        <v>65213801.530000016</v>
      </c>
      <c r="K29" s="104">
        <f t="shared" si="2"/>
        <v>84.07843230158443</v>
      </c>
      <c r="L29" s="105">
        <f>L27+L28</f>
        <v>1026398</v>
      </c>
      <c r="M29" s="105">
        <f>M27+M28</f>
        <v>918781.2</v>
      </c>
      <c r="N29" s="104">
        <f>N27+N28</f>
        <v>89.51510038016441</v>
      </c>
      <c r="O29" s="105">
        <f>O27+O28</f>
        <v>256760443</v>
      </c>
      <c r="P29" s="105">
        <f>P27+P28</f>
        <v>197436336.58</v>
      </c>
      <c r="Q29" s="104">
        <f>P29/O29*100</f>
        <v>76.8951534251715</v>
      </c>
      <c r="R29" s="105">
        <f>R27+R28</f>
        <v>96395935</v>
      </c>
      <c r="S29" s="105">
        <f>S27+S28</f>
        <v>86091995.64</v>
      </c>
      <c r="T29" s="104">
        <f>S29/R29*100</f>
        <v>89.31081548200139</v>
      </c>
      <c r="U29" s="105">
        <f>U27+U28</f>
        <v>39761434</v>
      </c>
      <c r="V29" s="105">
        <f>V27+V28</f>
        <v>36914750.02</v>
      </c>
      <c r="W29" s="104">
        <f>V29/U29*100</f>
        <v>92.84059025637758</v>
      </c>
      <c r="X29" s="105">
        <f>X27+X28</f>
        <v>24310214</v>
      </c>
      <c r="Y29" s="105">
        <f>Y27+Y28</f>
        <v>20364168.79</v>
      </c>
      <c r="Z29" s="106">
        <f t="shared" si="6"/>
        <v>83.76795362640576</v>
      </c>
    </row>
    <row r="30" spans="6:39" ht="26.25" customHeight="1">
      <c r="F30" s="107"/>
      <c r="G30" s="107"/>
      <c r="H30" s="107"/>
      <c r="I30" s="108"/>
      <c r="J30" s="109"/>
      <c r="K30" s="108"/>
      <c r="L30" s="108"/>
      <c r="M30" s="108"/>
      <c r="N30" s="108"/>
      <c r="O30" s="108"/>
      <c r="P30" s="109"/>
      <c r="Q30" s="108"/>
      <c r="R30" s="108"/>
      <c r="S30" s="109"/>
      <c r="T30" s="108"/>
      <c r="U30" s="108"/>
      <c r="V30" s="108"/>
      <c r="W30" s="108"/>
      <c r="X30" s="108"/>
      <c r="Y30" s="109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2018-12-10T09:42:45Z</cp:lastPrinted>
  <dcterms:created xsi:type="dcterms:W3CDTF">2018-12-10T09:42:02Z</dcterms:created>
  <dcterms:modified xsi:type="dcterms:W3CDTF">2018-12-10T09:59:04Z</dcterms:modified>
  <cp:category/>
  <cp:version/>
  <cp:contentType/>
  <cp:contentStatus/>
</cp:coreProperties>
</file>