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<sst xmlns="http://schemas.openxmlformats.org/spreadsheetml/2006/main" count="55" uniqueCount="36">
  <si>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11.09.2017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</si>
  <si>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</si>
  <si>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</si>
  <si>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</si>
  <si>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</si>
  <si>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</si>
  <si>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</si>
  <si>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</si>
  <si>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</si>
  <si>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</si>
  <si>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</si>
  <si>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січень-вересень</t>
  </si>
  <si>
    <t>виконання по доходах за січень-вересень</t>
  </si>
  <si>
    <t>%</t>
  </si>
  <si>
    <t>затерджено з урахуванням змін на 
січень-вересень</t>
  </si>
  <si>
    <t>касові видатки  за січень-вересень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</si>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</sst>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0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14" fontId="7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4" xfId="334" applyBorder="1">
      <alignment/>
      <protection/>
    </xf>
    <xf numFmtId="172" fontId="6" fillId="0" borderId="21" xfId="0" applyNumberFormat="1" applyFont="1" applyFill="1" applyBorder="1" applyAlignment="1">
      <alignment vertical="center"/>
    </xf>
    <xf numFmtId="174" fontId="10" fillId="0" borderId="27" xfId="339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10" fillId="0" borderId="17" xfId="337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4" fontId="4" fillId="0" borderId="17" xfId="333" applyNumberForma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10" fillId="0" borderId="17" xfId="336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72" fontId="6" fillId="0" borderId="36" xfId="0" applyNumberFormat="1" applyFont="1" applyFill="1" applyBorder="1" applyAlignment="1">
      <alignment vertical="center"/>
    </xf>
    <xf numFmtId="174" fontId="4" fillId="0" borderId="37" xfId="339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7" applyNumberFormat="1" applyFont="1" applyBorder="1" applyAlignment="1">
      <alignment vertical="center" wrapText="1"/>
      <protection/>
    </xf>
    <xf numFmtId="1" fontId="4" fillId="0" borderId="37" xfId="336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6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3" applyNumberFormat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8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4" fontId="4" fillId="0" borderId="45" xfId="337" applyNumberFormat="1" applyFont="1" applyBorder="1" applyAlignment="1">
      <alignment vertical="center" wrapText="1"/>
      <protection/>
    </xf>
    <xf numFmtId="1" fontId="0" fillId="0" borderId="44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" fontId="4" fillId="0" borderId="44" xfId="336" applyNumberFormat="1" applyFont="1" applyFill="1" applyBorder="1" applyAlignment="1">
      <alignment vertical="center" wrapText="1"/>
      <protection/>
    </xf>
    <xf numFmtId="174" fontId="0" fillId="0" borderId="44" xfId="0" applyNumberFormat="1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8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4" fontId="4" fillId="0" borderId="24" xfId="337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 wrapText="1"/>
    </xf>
    <xf numFmtId="172" fontId="6" fillId="0" borderId="50" xfId="0" applyNumberFormat="1" applyFont="1" applyFill="1" applyBorder="1" applyAlignment="1">
      <alignment vertical="center"/>
    </xf>
    <xf numFmtId="14" fontId="0" fillId="0" borderId="44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24" xfId="335" applyFont="1" applyBorder="1">
      <alignment/>
      <protection/>
    </xf>
    <xf numFmtId="172" fontId="6" fillId="0" borderId="20" xfId="0" applyNumberFormat="1" applyFont="1" applyFill="1" applyBorder="1" applyAlignment="1">
      <alignment vertical="center"/>
    </xf>
    <xf numFmtId="174" fontId="10" fillId="0" borderId="44" xfId="339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10" fillId="0" borderId="44" xfId="337" applyNumberFormat="1" applyFont="1" applyBorder="1" applyAlignment="1">
      <alignment vertical="center" wrapText="1"/>
      <protection/>
    </xf>
    <xf numFmtId="174" fontId="6" fillId="0" borderId="52" xfId="0" applyNumberFormat="1" applyFont="1" applyFill="1" applyBorder="1" applyAlignment="1">
      <alignment vertical="center"/>
    </xf>
    <xf numFmtId="1" fontId="10" fillId="0" borderId="52" xfId="336" applyNumberFormat="1" applyFont="1" applyFill="1" applyBorder="1" applyAlignment="1">
      <alignment vertical="center" wrapText="1"/>
      <protection/>
    </xf>
    <xf numFmtId="172" fontId="6" fillId="0" borderId="52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доходи 11 08 2017" xfId="334"/>
    <cellStyle name="Обычный_доходи 24.04 2017" xfId="335"/>
    <cellStyle name="Обычный_жовтень касові" xfId="336"/>
    <cellStyle name="Обычный_Книга1" xfId="337"/>
    <cellStyle name="Обычный_КФК" xfId="338"/>
    <cellStyle name="Обычный_щопонеділка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3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0.85546875" style="1" customWidth="1"/>
    <col min="2" max="2" width="23.421875" style="4" customWidth="1"/>
    <col min="3" max="4" width="18.140625" style="9" customWidth="1"/>
    <col min="5" max="5" width="12.8515625" style="4" customWidth="1"/>
    <col min="6" max="6" width="14.57421875" style="4" customWidth="1"/>
    <col min="7" max="7" width="14.00390625" style="4" customWidth="1"/>
    <col min="8" max="8" width="6.140625" style="4" customWidth="1"/>
    <col min="9" max="9" width="12.421875" style="4" customWidth="1"/>
    <col min="10" max="10" width="14.00390625" style="4" customWidth="1"/>
    <col min="11" max="11" width="6.140625" style="4" customWidth="1"/>
    <col min="12" max="12" width="13.57421875" style="4" customWidth="1"/>
    <col min="13" max="13" width="10.7109375" style="4" customWidth="1"/>
    <col min="14" max="14" width="6.140625" style="4" customWidth="1"/>
    <col min="15" max="15" width="13.57421875" style="4" customWidth="1"/>
    <col min="16" max="16" width="14.421875" style="4" customWidth="1"/>
    <col min="17" max="17" width="6.7109375" style="4" customWidth="1"/>
    <col min="18" max="18" width="12.140625" style="4" customWidth="1"/>
    <col min="19" max="19" width="11.7109375" style="4" customWidth="1"/>
    <col min="20" max="20" width="7.140625" style="4" customWidth="1"/>
    <col min="21" max="21" width="13.28125" style="4" customWidth="1"/>
    <col min="22" max="22" width="12.7109375" style="4" customWidth="1"/>
    <col min="23" max="23" width="7.7109375" style="4" customWidth="1"/>
    <col min="24" max="24" width="12.57421875" style="4" customWidth="1"/>
    <col min="25" max="25" width="11.8515625" style="4" customWidth="1"/>
    <col min="26" max="26" width="6.57421875" style="4" customWidth="1"/>
    <col min="27" max="29" width="9.140625" style="4" customWidth="1"/>
    <col min="30" max="30" width="11.8515625" style="4" customWidth="1"/>
    <col min="31" max="16384" width="9.140625" style="4" customWidth="1"/>
  </cols>
  <sheetData>
    <row r="1" spans="2:4" ht="12.75">
      <c r="B1" s="2"/>
      <c r="C1" s="3"/>
      <c r="D1" s="3"/>
    </row>
    <row r="2" spans="2:4" ht="12.75">
      <c r="B2" s="5">
        <v>42989</v>
      </c>
      <c r="C2" s="6"/>
      <c r="D2" s="6"/>
    </row>
    <row r="5" spans="2:26" ht="18">
      <c r="B5" s="7" t="s">
        <v>0</v>
      </c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3.5" thickBot="1"/>
    <row r="7" spans="1:26" ht="13.5" customHeight="1" thickBot="1">
      <c r="A7" s="10"/>
      <c r="B7" s="11"/>
      <c r="C7" s="12" t="s">
        <v>1</v>
      </c>
      <c r="D7" s="13"/>
      <c r="E7" s="14"/>
      <c r="F7" s="15" t="s">
        <v>2</v>
      </c>
      <c r="G7" s="16"/>
      <c r="H7" s="17"/>
      <c r="I7" s="18" t="s">
        <v>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</row>
    <row r="8" spans="1:26" ht="27.75" customHeight="1" thickBot="1">
      <c r="A8" s="21"/>
      <c r="B8" s="22" t="s">
        <v>4</v>
      </c>
      <c r="C8" s="23"/>
      <c r="D8" s="23"/>
      <c r="E8" s="24"/>
      <c r="F8" s="25"/>
      <c r="G8" s="26"/>
      <c r="H8" s="27"/>
      <c r="I8" s="18" t="s">
        <v>5</v>
      </c>
      <c r="J8" s="19"/>
      <c r="K8" s="20"/>
      <c r="L8" s="18" t="s">
        <v>6</v>
      </c>
      <c r="M8" s="19"/>
      <c r="N8" s="20"/>
      <c r="O8" s="28" t="s">
        <v>7</v>
      </c>
      <c r="P8" s="29"/>
      <c r="Q8" s="29"/>
      <c r="R8" s="29" t="s">
        <v>8</v>
      </c>
      <c r="S8" s="29"/>
      <c r="T8" s="29"/>
      <c r="U8" s="30" t="s">
        <v>9</v>
      </c>
      <c r="V8" s="29"/>
      <c r="W8" s="29"/>
      <c r="X8" s="29" t="s">
        <v>10</v>
      </c>
      <c r="Y8" s="29"/>
      <c r="Z8" s="31"/>
    </row>
    <row r="9" spans="1:26" ht="87.75" customHeight="1" thickBot="1">
      <c r="A9" s="21"/>
      <c r="B9" s="32"/>
      <c r="C9" s="33" t="s">
        <v>11</v>
      </c>
      <c r="D9" s="34" t="s">
        <v>12</v>
      </c>
      <c r="E9" s="35" t="s">
        <v>13</v>
      </c>
      <c r="F9" s="36" t="s">
        <v>14</v>
      </c>
      <c r="G9" s="37" t="s">
        <v>15</v>
      </c>
      <c r="H9" s="38" t="s">
        <v>13</v>
      </c>
      <c r="I9" s="36" t="s">
        <v>14</v>
      </c>
      <c r="J9" s="37" t="s">
        <v>15</v>
      </c>
      <c r="K9" s="39" t="s">
        <v>13</v>
      </c>
      <c r="L9" s="36" t="s">
        <v>14</v>
      </c>
      <c r="M9" s="37" t="s">
        <v>15</v>
      </c>
      <c r="N9" s="39" t="s">
        <v>13</v>
      </c>
      <c r="O9" s="36" t="s">
        <v>14</v>
      </c>
      <c r="P9" s="37" t="s">
        <v>15</v>
      </c>
      <c r="Q9" s="39" t="s">
        <v>13</v>
      </c>
      <c r="R9" s="36" t="s">
        <v>14</v>
      </c>
      <c r="S9" s="37" t="s">
        <v>15</v>
      </c>
      <c r="T9" s="39" t="s">
        <v>13</v>
      </c>
      <c r="U9" s="36" t="s">
        <v>14</v>
      </c>
      <c r="V9" s="37" t="s">
        <v>15</v>
      </c>
      <c r="W9" s="39" t="s">
        <v>13</v>
      </c>
      <c r="X9" s="36" t="s">
        <v>14</v>
      </c>
      <c r="Y9" s="37" t="s">
        <v>15</v>
      </c>
      <c r="Z9" s="40" t="s">
        <v>13</v>
      </c>
    </row>
    <row r="10" spans="1:26" ht="42.75" customHeight="1" thickBot="1">
      <c r="A10" s="41"/>
      <c r="B10" s="42" t="s">
        <v>16</v>
      </c>
      <c r="C10" s="43">
        <v>34884896</v>
      </c>
      <c r="D10" s="43">
        <v>34362951.47</v>
      </c>
      <c r="E10" s="44">
        <f aca="true" t="shared" si="0" ref="E10:E29">D10/C10*100</f>
        <v>98.50380941367862</v>
      </c>
      <c r="F10" s="45">
        <v>33929496</v>
      </c>
      <c r="G10" s="45">
        <v>23981327.39</v>
      </c>
      <c r="H10" s="46">
        <f aca="true" t="shared" si="1" ref="H10:H29">G10/F10*100</f>
        <v>70.67988098025388</v>
      </c>
      <c r="I10" s="47">
        <v>5690526</v>
      </c>
      <c r="J10" s="47">
        <v>3179444.56</v>
      </c>
      <c r="K10" s="48">
        <f aca="true" t="shared" si="2" ref="K10:K29">J10/I10*100</f>
        <v>55.87259525745072</v>
      </c>
      <c r="L10" s="49"/>
      <c r="M10" s="50"/>
      <c r="N10" s="51"/>
      <c r="O10" s="52">
        <v>12678527</v>
      </c>
      <c r="P10" s="52">
        <v>9134495.43</v>
      </c>
      <c r="Q10" s="53">
        <f aca="true" t="shared" si="3" ref="Q10:Q15">P10/O10*100</f>
        <v>72.04697698715316</v>
      </c>
      <c r="R10" s="54"/>
      <c r="S10" s="54"/>
      <c r="T10" s="48"/>
      <c r="U10" s="55">
        <v>13855743</v>
      </c>
      <c r="V10" s="55">
        <v>10734391.48</v>
      </c>
      <c r="W10" s="48">
        <f aca="true" t="shared" si="4" ref="W10:W18">V10/U10*100</f>
        <v>77.47250710409396</v>
      </c>
      <c r="X10" s="55"/>
      <c r="Y10" s="55"/>
      <c r="Z10" s="56"/>
    </row>
    <row r="11" spans="1:26" ht="39.75" customHeight="1">
      <c r="A11" s="21"/>
      <c r="B11" s="57" t="s">
        <v>17</v>
      </c>
      <c r="C11" s="43">
        <v>5737822</v>
      </c>
      <c r="D11" s="43">
        <v>6041817.68</v>
      </c>
      <c r="E11" s="58">
        <f t="shared" si="0"/>
        <v>105.29810231129512</v>
      </c>
      <c r="F11" s="59">
        <v>5840500</v>
      </c>
      <c r="G11" s="59">
        <v>4657940.11</v>
      </c>
      <c r="H11" s="60">
        <f t="shared" si="1"/>
        <v>79.75242034072426</v>
      </c>
      <c r="I11" s="61">
        <v>1455734</v>
      </c>
      <c r="J11" s="61">
        <v>1147502.36</v>
      </c>
      <c r="K11" s="60">
        <f t="shared" si="2"/>
        <v>78.82637624730893</v>
      </c>
      <c r="L11" s="62"/>
      <c r="M11" s="62"/>
      <c r="N11" s="60"/>
      <c r="O11" s="62">
        <v>1863302</v>
      </c>
      <c r="P11" s="62">
        <v>1500622.74</v>
      </c>
      <c r="Q11" s="60">
        <f t="shared" si="3"/>
        <v>80.53566947279614</v>
      </c>
      <c r="R11" s="63"/>
      <c r="S11" s="63"/>
      <c r="T11" s="60"/>
      <c r="U11" s="62">
        <v>1768484</v>
      </c>
      <c r="V11" s="62">
        <v>1385239.27</v>
      </c>
      <c r="W11" s="60">
        <f t="shared" si="4"/>
        <v>78.32919438343802</v>
      </c>
      <c r="X11" s="62">
        <v>602851</v>
      </c>
      <c r="Y11" s="62">
        <v>499345.49</v>
      </c>
      <c r="Z11" s="64">
        <f>Y11/X11*100</f>
        <v>82.83066462525565</v>
      </c>
    </row>
    <row r="12" spans="1:26" ht="25.5">
      <c r="A12" s="21"/>
      <c r="B12" s="65" t="s">
        <v>18</v>
      </c>
      <c r="C12" s="43">
        <v>6823210</v>
      </c>
      <c r="D12" s="43">
        <v>7037104.0200000005</v>
      </c>
      <c r="E12" s="66">
        <f t="shared" si="0"/>
        <v>103.13480048247088</v>
      </c>
      <c r="F12" s="59">
        <v>6621138</v>
      </c>
      <c r="G12" s="59">
        <v>3574532.34</v>
      </c>
      <c r="H12" s="67">
        <f t="shared" si="1"/>
        <v>53.98667630851372</v>
      </c>
      <c r="I12" s="61">
        <v>1444083</v>
      </c>
      <c r="J12" s="61">
        <v>1210540.67</v>
      </c>
      <c r="K12" s="67">
        <f t="shared" si="2"/>
        <v>83.8276380235762</v>
      </c>
      <c r="L12" s="68"/>
      <c r="M12" s="68"/>
      <c r="N12" s="67"/>
      <c r="O12" s="69">
        <v>1552317</v>
      </c>
      <c r="P12" s="69">
        <v>1180738.73</v>
      </c>
      <c r="Q12" s="67">
        <f t="shared" si="3"/>
        <v>76.06299035570699</v>
      </c>
      <c r="R12" s="70"/>
      <c r="S12" s="70"/>
      <c r="T12" s="67"/>
      <c r="U12" s="69">
        <v>2071820</v>
      </c>
      <c r="V12" s="69">
        <v>632315.97</v>
      </c>
      <c r="W12" s="67">
        <f t="shared" si="4"/>
        <v>30.519831356005827</v>
      </c>
      <c r="X12" s="69">
        <v>524240</v>
      </c>
      <c r="Y12" s="69">
        <v>407113.89</v>
      </c>
      <c r="Z12" s="71">
        <f>Y12/X12*100</f>
        <v>77.65792194414772</v>
      </c>
    </row>
    <row r="13" spans="1:26" ht="25.5">
      <c r="A13" s="21"/>
      <c r="B13" s="65" t="s">
        <v>19</v>
      </c>
      <c r="C13" s="43">
        <v>11645694</v>
      </c>
      <c r="D13" s="43">
        <v>11586713.74</v>
      </c>
      <c r="E13" s="66">
        <f t="shared" si="0"/>
        <v>99.49354448090428</v>
      </c>
      <c r="F13" s="59">
        <v>11211145</v>
      </c>
      <c r="G13" s="59">
        <v>10050459.140000002</v>
      </c>
      <c r="H13" s="67">
        <f t="shared" si="1"/>
        <v>89.64703551688969</v>
      </c>
      <c r="I13" s="61">
        <v>2331850</v>
      </c>
      <c r="J13" s="61">
        <v>1980235.44</v>
      </c>
      <c r="K13" s="67">
        <f t="shared" si="2"/>
        <v>84.92121877479254</v>
      </c>
      <c r="L13" s="72"/>
      <c r="M13" s="72"/>
      <c r="N13" s="67"/>
      <c r="O13" s="69">
        <v>3097545</v>
      </c>
      <c r="P13" s="69">
        <v>2524505.58</v>
      </c>
      <c r="Q13" s="67">
        <f t="shared" si="3"/>
        <v>81.50020677665701</v>
      </c>
      <c r="R13" s="70"/>
      <c r="S13" s="70"/>
      <c r="T13" s="67"/>
      <c r="U13" s="69">
        <v>5304893</v>
      </c>
      <c r="V13" s="69">
        <v>5084883.62</v>
      </c>
      <c r="W13" s="67">
        <f t="shared" si="4"/>
        <v>95.852708433516</v>
      </c>
      <c r="X13" s="69"/>
      <c r="Y13" s="69"/>
      <c r="Z13" s="71"/>
    </row>
    <row r="14" spans="1:26" ht="25.5">
      <c r="A14" s="21"/>
      <c r="B14" s="65" t="s">
        <v>20</v>
      </c>
      <c r="C14" s="43">
        <v>8067975</v>
      </c>
      <c r="D14" s="43">
        <v>9498222.46</v>
      </c>
      <c r="E14" s="66">
        <f t="shared" si="0"/>
        <v>117.72746519417822</v>
      </c>
      <c r="F14" s="59">
        <v>9106790</v>
      </c>
      <c r="G14" s="59">
        <v>6593571.06</v>
      </c>
      <c r="H14" s="67">
        <f t="shared" si="1"/>
        <v>72.40280120657224</v>
      </c>
      <c r="I14" s="61">
        <v>1675392</v>
      </c>
      <c r="J14" s="61">
        <v>1437904.49</v>
      </c>
      <c r="K14" s="67">
        <f t="shared" si="2"/>
        <v>85.82495857685844</v>
      </c>
      <c r="L14" s="73">
        <v>592293</v>
      </c>
      <c r="M14" s="73">
        <v>485922.75</v>
      </c>
      <c r="N14" s="67">
        <f>M14/L14*100</f>
        <v>82.04094088567652</v>
      </c>
      <c r="O14" s="69">
        <v>3395451</v>
      </c>
      <c r="P14" s="69">
        <v>2565267.17</v>
      </c>
      <c r="Q14" s="67">
        <f t="shared" si="3"/>
        <v>75.55011602287884</v>
      </c>
      <c r="R14" s="70"/>
      <c r="S14" s="70"/>
      <c r="T14" s="67"/>
      <c r="U14" s="69">
        <v>2543436</v>
      </c>
      <c r="V14" s="69">
        <v>1483063.17</v>
      </c>
      <c r="W14" s="67">
        <f t="shared" si="4"/>
        <v>58.30943534651551</v>
      </c>
      <c r="X14" s="69">
        <v>782890</v>
      </c>
      <c r="Y14" s="69">
        <v>560806.67</v>
      </c>
      <c r="Z14" s="71">
        <f>Y14/X14*100</f>
        <v>71.63288201407606</v>
      </c>
    </row>
    <row r="15" spans="1:26" ht="25.5">
      <c r="A15" s="21"/>
      <c r="B15" s="65" t="s">
        <v>21</v>
      </c>
      <c r="C15" s="43">
        <v>2231520</v>
      </c>
      <c r="D15" s="43">
        <v>2078080.3</v>
      </c>
      <c r="E15" s="66">
        <f t="shared" si="0"/>
        <v>93.12398275614828</v>
      </c>
      <c r="F15" s="59">
        <v>2285601</v>
      </c>
      <c r="G15" s="59">
        <v>1661111.48</v>
      </c>
      <c r="H15" s="67">
        <f t="shared" si="1"/>
        <v>72.67722931517794</v>
      </c>
      <c r="I15" s="61">
        <v>469952</v>
      </c>
      <c r="J15" s="61">
        <v>420418.48</v>
      </c>
      <c r="K15" s="67">
        <f t="shared" si="2"/>
        <v>89.45987675337055</v>
      </c>
      <c r="L15" s="74"/>
      <c r="M15" s="75"/>
      <c r="N15" s="76"/>
      <c r="O15" s="69">
        <v>1216336</v>
      </c>
      <c r="P15" s="69">
        <v>984623.77</v>
      </c>
      <c r="Q15" s="67">
        <f t="shared" si="3"/>
        <v>80.94998174846424</v>
      </c>
      <c r="R15" s="70"/>
      <c r="S15" s="70"/>
      <c r="T15" s="67"/>
      <c r="U15" s="69">
        <v>75998</v>
      </c>
      <c r="V15" s="69">
        <v>43051.86</v>
      </c>
      <c r="W15" s="67">
        <f t="shared" si="4"/>
        <v>56.64867496513067</v>
      </c>
      <c r="X15" s="69">
        <v>309315</v>
      </c>
      <c r="Y15" s="69">
        <v>207560.89</v>
      </c>
      <c r="Z15" s="71">
        <f>Y15/X15*100</f>
        <v>67.10340268011575</v>
      </c>
    </row>
    <row r="16" spans="1:26" ht="25.5">
      <c r="A16" s="21"/>
      <c r="B16" s="65" t="s">
        <v>22</v>
      </c>
      <c r="C16" s="43">
        <v>2389869</v>
      </c>
      <c r="D16" s="43">
        <v>2156942.61</v>
      </c>
      <c r="E16" s="66">
        <f t="shared" si="0"/>
        <v>90.2535917240652</v>
      </c>
      <c r="F16" s="59">
        <v>2542850</v>
      </c>
      <c r="G16" s="59">
        <v>1610977.36</v>
      </c>
      <c r="H16" s="67">
        <f t="shared" si="1"/>
        <v>63.353220205674745</v>
      </c>
      <c r="I16" s="61">
        <v>1031923</v>
      </c>
      <c r="J16" s="61">
        <v>661652.32</v>
      </c>
      <c r="K16" s="67">
        <f t="shared" si="2"/>
        <v>64.11838092570859</v>
      </c>
      <c r="L16" s="74"/>
      <c r="M16" s="75"/>
      <c r="N16" s="77"/>
      <c r="O16" s="78"/>
      <c r="P16" s="78"/>
      <c r="Q16" s="67"/>
      <c r="R16" s="70"/>
      <c r="S16" s="70"/>
      <c r="T16" s="67"/>
      <c r="U16" s="69">
        <v>938595</v>
      </c>
      <c r="V16" s="69">
        <v>673069.53</v>
      </c>
      <c r="W16" s="67">
        <f t="shared" si="4"/>
        <v>71.71032553976954</v>
      </c>
      <c r="X16" s="69">
        <v>263385</v>
      </c>
      <c r="Y16" s="69">
        <v>201279.76</v>
      </c>
      <c r="Z16" s="71">
        <f>Y16/X16*100</f>
        <v>76.42035803101923</v>
      </c>
    </row>
    <row r="17" spans="1:26" ht="26.25" thickBot="1">
      <c r="A17" s="79"/>
      <c r="B17" s="80" t="s">
        <v>23</v>
      </c>
      <c r="C17" s="43">
        <v>23186570</v>
      </c>
      <c r="D17" s="43">
        <v>20390717.56</v>
      </c>
      <c r="E17" s="81">
        <f t="shared" si="0"/>
        <v>87.94193173030766</v>
      </c>
      <c r="F17" s="59">
        <v>19583335</v>
      </c>
      <c r="G17" s="59">
        <v>13457192.209999999</v>
      </c>
      <c r="H17" s="82">
        <f t="shared" si="1"/>
        <v>68.71757139424923</v>
      </c>
      <c r="I17" s="83">
        <v>3173070</v>
      </c>
      <c r="J17" s="83">
        <v>1838007.34</v>
      </c>
      <c r="K17" s="82">
        <f t="shared" si="2"/>
        <v>57.92520618832866</v>
      </c>
      <c r="L17" s="84"/>
      <c r="M17" s="85"/>
      <c r="N17" s="86"/>
      <c r="O17" s="87">
        <v>6038848</v>
      </c>
      <c r="P17" s="87">
        <v>4350621.03</v>
      </c>
      <c r="Q17" s="82">
        <f>P17/O17*100</f>
        <v>72.04389032477718</v>
      </c>
      <c r="R17" s="88"/>
      <c r="S17" s="88"/>
      <c r="T17" s="82"/>
      <c r="U17" s="87">
        <v>7345652</v>
      </c>
      <c r="V17" s="87">
        <v>5158434.03</v>
      </c>
      <c r="W17" s="82">
        <f t="shared" si="4"/>
        <v>70.22431814085394</v>
      </c>
      <c r="X17" s="87">
        <v>1701699</v>
      </c>
      <c r="Y17" s="87">
        <v>1173669.8</v>
      </c>
      <c r="Z17" s="89">
        <f>Y17/X17*100</f>
        <v>68.970470100764</v>
      </c>
    </row>
    <row r="18" spans="1:26" ht="26.25" thickBot="1">
      <c r="A18" s="90"/>
      <c r="B18" s="91" t="s">
        <v>24</v>
      </c>
      <c r="C18" s="92">
        <f>SUM(C11:C17)</f>
        <v>60082660</v>
      </c>
      <c r="D18" s="93">
        <f>SUM(D11:D17)</f>
        <v>58789598.36999999</v>
      </c>
      <c r="E18" s="94">
        <f t="shared" si="0"/>
        <v>97.84786221182615</v>
      </c>
      <c r="F18" s="95">
        <f>SUM(F11:F17)</f>
        <v>57191359</v>
      </c>
      <c r="G18" s="95">
        <f>SUM(G11:G17)</f>
        <v>41605783.7</v>
      </c>
      <c r="H18" s="96">
        <f t="shared" si="1"/>
        <v>72.7483739283062</v>
      </c>
      <c r="I18" s="95">
        <f>SUM(I11:I17)</f>
        <v>11582004</v>
      </c>
      <c r="J18" s="95">
        <f>SUM(J11:J17)</f>
        <v>8696261.100000001</v>
      </c>
      <c r="K18" s="96">
        <f t="shared" si="2"/>
        <v>75.0842522589355</v>
      </c>
      <c r="L18" s="97">
        <f>SUM(L11:L17)</f>
        <v>592293</v>
      </c>
      <c r="M18" s="95">
        <f>SUM(M11:M17)</f>
        <v>485922.75</v>
      </c>
      <c r="N18" s="96">
        <f>M18/L18*100</f>
        <v>82.04094088567652</v>
      </c>
      <c r="O18" s="95">
        <f>SUM(O11:O17)</f>
        <v>17163799</v>
      </c>
      <c r="P18" s="95">
        <f>SUM(P11:P17)</f>
        <v>13106379.02</v>
      </c>
      <c r="Q18" s="96">
        <f>P18/O18*100</f>
        <v>76.36059487762587</v>
      </c>
      <c r="R18" s="98">
        <f>SUM(R11:R17)</f>
        <v>0</v>
      </c>
      <c r="S18" s="98">
        <f>SUM(S11:S17)</f>
        <v>0</v>
      </c>
      <c r="T18" s="96"/>
      <c r="U18" s="95">
        <f>SUM(U11:U17)</f>
        <v>20048878</v>
      </c>
      <c r="V18" s="95">
        <f>SUM(V11:V17)</f>
        <v>14460057.45</v>
      </c>
      <c r="W18" s="96">
        <f t="shared" si="4"/>
        <v>72.12402334933655</v>
      </c>
      <c r="X18" s="95">
        <f>SUM(X11:X17)</f>
        <v>4184380</v>
      </c>
      <c r="Y18" s="95">
        <f>SUM(Y11:Y17)</f>
        <v>3049776.5</v>
      </c>
      <c r="Z18" s="56">
        <f>Y18/X18*100</f>
        <v>72.88478818845324</v>
      </c>
    </row>
    <row r="19" spans="1:26" ht="25.5">
      <c r="A19" s="21"/>
      <c r="B19" s="57" t="s">
        <v>25</v>
      </c>
      <c r="C19" s="43">
        <v>955195</v>
      </c>
      <c r="D19" s="43">
        <v>743018.89</v>
      </c>
      <c r="E19" s="99">
        <f t="shared" si="0"/>
        <v>77.78714189249317</v>
      </c>
      <c r="F19" s="73">
        <v>932003</v>
      </c>
      <c r="G19" s="73">
        <v>562266.89</v>
      </c>
      <c r="H19" s="60">
        <f t="shared" si="1"/>
        <v>60.3288712589981</v>
      </c>
      <c r="I19" s="100">
        <v>546653</v>
      </c>
      <c r="J19" s="100">
        <v>505146.57</v>
      </c>
      <c r="K19" s="60">
        <f t="shared" si="2"/>
        <v>92.4071705451173</v>
      </c>
      <c r="L19" s="101"/>
      <c r="M19" s="102"/>
      <c r="N19" s="103"/>
      <c r="O19" s="104"/>
      <c r="P19" s="104"/>
      <c r="Q19" s="60"/>
      <c r="R19" s="105"/>
      <c r="S19" s="105"/>
      <c r="T19" s="60"/>
      <c r="U19" s="62">
        <v>100</v>
      </c>
      <c r="V19" s="62">
        <v>0</v>
      </c>
      <c r="W19" s="60"/>
      <c r="X19" s="106"/>
      <c r="Y19" s="106"/>
      <c r="Z19" s="64"/>
    </row>
    <row r="20" spans="1:26" ht="25.5">
      <c r="A20" s="21"/>
      <c r="B20" s="65" t="s">
        <v>26</v>
      </c>
      <c r="C20" s="43">
        <v>3646429</v>
      </c>
      <c r="D20" s="43">
        <v>3678025.85</v>
      </c>
      <c r="E20" s="107">
        <f t="shared" si="0"/>
        <v>100.86651488346546</v>
      </c>
      <c r="F20" s="73">
        <v>4022742</v>
      </c>
      <c r="G20" s="73">
        <v>3227925.45</v>
      </c>
      <c r="H20" s="67">
        <f t="shared" si="1"/>
        <v>80.24192080923908</v>
      </c>
      <c r="I20" s="100">
        <v>838408</v>
      </c>
      <c r="J20" s="100">
        <v>685848.71</v>
      </c>
      <c r="K20" s="67">
        <f t="shared" si="2"/>
        <v>81.80369342849781</v>
      </c>
      <c r="L20" s="108"/>
      <c r="M20" s="75"/>
      <c r="N20" s="77"/>
      <c r="O20" s="69">
        <v>1824197</v>
      </c>
      <c r="P20" s="69">
        <v>1567510.03</v>
      </c>
      <c r="Q20" s="67">
        <f>P20/O20*100</f>
        <v>85.92876920639601</v>
      </c>
      <c r="R20" s="70"/>
      <c r="S20" s="70"/>
      <c r="T20" s="67"/>
      <c r="U20" s="69">
        <v>605499</v>
      </c>
      <c r="V20" s="69">
        <v>528469.12</v>
      </c>
      <c r="W20" s="67">
        <f aca="true" t="shared" si="5" ref="W20:W27">V20/U20*100</f>
        <v>87.27828121929186</v>
      </c>
      <c r="X20" s="69">
        <v>516254</v>
      </c>
      <c r="Y20" s="69">
        <v>415041.28</v>
      </c>
      <c r="Z20" s="71">
        <f aca="true" t="shared" si="6" ref="Z20:Z29">Y20/X20*100</f>
        <v>80.39478241330819</v>
      </c>
    </row>
    <row r="21" spans="1:26" ht="25.5">
      <c r="A21" s="21"/>
      <c r="B21" s="65" t="s">
        <v>27</v>
      </c>
      <c r="C21" s="43">
        <v>711708</v>
      </c>
      <c r="D21" s="43">
        <v>777177.91</v>
      </c>
      <c r="E21" s="107">
        <f t="shared" si="0"/>
        <v>109.19898469597082</v>
      </c>
      <c r="F21" s="73">
        <v>771526</v>
      </c>
      <c r="G21" s="73">
        <v>599654.72</v>
      </c>
      <c r="H21" s="67">
        <f t="shared" si="1"/>
        <v>77.72320310657062</v>
      </c>
      <c r="I21" s="100">
        <v>325038</v>
      </c>
      <c r="J21" s="100">
        <v>260790.19</v>
      </c>
      <c r="K21" s="67">
        <f t="shared" si="2"/>
        <v>80.23375420720039</v>
      </c>
      <c r="L21" s="108"/>
      <c r="M21" s="75"/>
      <c r="N21" s="77"/>
      <c r="O21" s="78"/>
      <c r="P21" s="78"/>
      <c r="Q21" s="67"/>
      <c r="R21" s="70"/>
      <c r="S21" s="70"/>
      <c r="T21" s="67"/>
      <c r="U21" s="69">
        <v>11780</v>
      </c>
      <c r="V21" s="69">
        <v>11560.59</v>
      </c>
      <c r="W21" s="67">
        <f t="shared" si="5"/>
        <v>98.13743633276741</v>
      </c>
      <c r="X21" s="69">
        <v>434708</v>
      </c>
      <c r="Y21" s="69">
        <v>327303.94</v>
      </c>
      <c r="Z21" s="71">
        <f t="shared" si="6"/>
        <v>75.29282644901866</v>
      </c>
    </row>
    <row r="22" spans="1:26" ht="25.5">
      <c r="A22" s="21"/>
      <c r="B22" s="65" t="s">
        <v>28</v>
      </c>
      <c r="C22" s="43">
        <v>1920880</v>
      </c>
      <c r="D22" s="43">
        <v>1839329.33</v>
      </c>
      <c r="E22" s="107">
        <f t="shared" si="0"/>
        <v>95.7545151180709</v>
      </c>
      <c r="F22" s="73">
        <v>1897896</v>
      </c>
      <c r="G22" s="73">
        <v>1167278.86</v>
      </c>
      <c r="H22" s="67">
        <f t="shared" si="1"/>
        <v>61.50383688041916</v>
      </c>
      <c r="I22" s="100">
        <v>716685</v>
      </c>
      <c r="J22" s="100">
        <v>505262.95</v>
      </c>
      <c r="K22" s="67">
        <f t="shared" si="2"/>
        <v>70.50000348828286</v>
      </c>
      <c r="L22" s="108"/>
      <c r="M22" s="75"/>
      <c r="N22" s="77"/>
      <c r="O22" s="69"/>
      <c r="P22" s="69"/>
      <c r="Q22" s="67"/>
      <c r="R22" s="70"/>
      <c r="S22" s="70"/>
      <c r="T22" s="67"/>
      <c r="U22" s="69">
        <v>717209</v>
      </c>
      <c r="V22" s="69">
        <v>436142.62</v>
      </c>
      <c r="W22" s="67">
        <f t="shared" si="5"/>
        <v>60.811091327632525</v>
      </c>
      <c r="X22" s="69">
        <v>381770</v>
      </c>
      <c r="Y22" s="69">
        <v>160231.51</v>
      </c>
      <c r="Z22" s="71">
        <f t="shared" si="6"/>
        <v>41.970691777771954</v>
      </c>
    </row>
    <row r="23" spans="1:26" ht="27.75" customHeight="1">
      <c r="A23" s="21"/>
      <c r="B23" s="65" t="s">
        <v>29</v>
      </c>
      <c r="C23" s="43">
        <v>2012157</v>
      </c>
      <c r="D23" s="43">
        <v>2112249.73</v>
      </c>
      <c r="E23" s="107">
        <f t="shared" si="0"/>
        <v>104.97439961195872</v>
      </c>
      <c r="F23" s="73">
        <v>2453006</v>
      </c>
      <c r="G23" s="73">
        <v>1938350.91</v>
      </c>
      <c r="H23" s="67">
        <f t="shared" si="1"/>
        <v>79.01941169324493</v>
      </c>
      <c r="I23" s="100">
        <v>1187913</v>
      </c>
      <c r="J23" s="100">
        <v>975117.23</v>
      </c>
      <c r="K23" s="67">
        <f t="shared" si="2"/>
        <v>82.0865863072464</v>
      </c>
      <c r="L23" s="108"/>
      <c r="M23" s="75"/>
      <c r="N23" s="77"/>
      <c r="O23" s="69"/>
      <c r="P23" s="69"/>
      <c r="Q23" s="67"/>
      <c r="R23" s="70"/>
      <c r="S23" s="70"/>
      <c r="T23" s="67"/>
      <c r="U23" s="69">
        <v>820940</v>
      </c>
      <c r="V23" s="69">
        <v>614544.93</v>
      </c>
      <c r="W23" s="67">
        <f t="shared" si="5"/>
        <v>74.85869003824884</v>
      </c>
      <c r="X23" s="69">
        <v>333853</v>
      </c>
      <c r="Y23" s="69">
        <v>274778.73</v>
      </c>
      <c r="Z23" s="71">
        <f t="shared" si="6"/>
        <v>82.30530502945906</v>
      </c>
    </row>
    <row r="24" spans="1:30" ht="25.5">
      <c r="A24" s="21"/>
      <c r="B24" s="65" t="s">
        <v>30</v>
      </c>
      <c r="C24" s="43">
        <v>1354148</v>
      </c>
      <c r="D24" s="43">
        <v>1090288.3</v>
      </c>
      <c r="E24" s="107">
        <f t="shared" si="0"/>
        <v>80.5147074027359</v>
      </c>
      <c r="F24" s="73">
        <v>1556022</v>
      </c>
      <c r="G24" s="73">
        <v>1030921.76</v>
      </c>
      <c r="H24" s="67">
        <f t="shared" si="1"/>
        <v>66.25367507657347</v>
      </c>
      <c r="I24" s="100">
        <v>702756</v>
      </c>
      <c r="J24" s="100">
        <v>532410.23</v>
      </c>
      <c r="K24" s="67">
        <f t="shared" si="2"/>
        <v>75.76032506303753</v>
      </c>
      <c r="L24" s="108"/>
      <c r="M24" s="75"/>
      <c r="N24" s="77"/>
      <c r="O24" s="78"/>
      <c r="P24" s="78"/>
      <c r="Q24" s="67"/>
      <c r="R24" s="70"/>
      <c r="S24" s="70"/>
      <c r="T24" s="67"/>
      <c r="U24" s="69">
        <v>261671</v>
      </c>
      <c r="V24" s="69">
        <v>216591.65</v>
      </c>
      <c r="W24" s="67">
        <f t="shared" si="5"/>
        <v>82.77250822597843</v>
      </c>
      <c r="X24" s="69">
        <v>357575</v>
      </c>
      <c r="Y24" s="69">
        <v>251225.72</v>
      </c>
      <c r="Z24" s="71">
        <f t="shared" si="6"/>
        <v>70.25818919107878</v>
      </c>
      <c r="AD24" s="109"/>
    </row>
    <row r="25" spans="1:26" ht="26.25" thickBot="1">
      <c r="A25" s="79"/>
      <c r="B25" s="80" t="s">
        <v>31</v>
      </c>
      <c r="C25" s="43">
        <v>12076348</v>
      </c>
      <c r="D25" s="43">
        <v>11630109.16</v>
      </c>
      <c r="E25" s="110">
        <f t="shared" si="0"/>
        <v>96.30485275846638</v>
      </c>
      <c r="F25" s="73">
        <v>16403698</v>
      </c>
      <c r="G25" s="73">
        <v>12306954.419999998</v>
      </c>
      <c r="H25" s="82">
        <f t="shared" si="1"/>
        <v>75.02548766747594</v>
      </c>
      <c r="I25" s="100">
        <v>2418500</v>
      </c>
      <c r="J25" s="100">
        <v>1740224.81</v>
      </c>
      <c r="K25" s="82">
        <f t="shared" si="2"/>
        <v>71.95471614637172</v>
      </c>
      <c r="L25" s="111"/>
      <c r="M25" s="85"/>
      <c r="N25" s="86"/>
      <c r="O25" s="87">
        <v>3514287</v>
      </c>
      <c r="P25" s="87">
        <v>2426432.05</v>
      </c>
      <c r="Q25" s="82">
        <f>P25/O25*100</f>
        <v>69.04478917060558</v>
      </c>
      <c r="R25" s="88"/>
      <c r="S25" s="88"/>
      <c r="T25" s="82"/>
      <c r="U25" s="87">
        <v>9646567</v>
      </c>
      <c r="V25" s="87">
        <v>7521900.14</v>
      </c>
      <c r="W25" s="82">
        <f t="shared" si="5"/>
        <v>77.97489137845619</v>
      </c>
      <c r="X25" s="87">
        <v>249711</v>
      </c>
      <c r="Y25" s="87">
        <v>150202.02</v>
      </c>
      <c r="Z25" s="89">
        <f t="shared" si="6"/>
        <v>60.150341795115146</v>
      </c>
    </row>
    <row r="26" spans="1:26" ht="37.5" customHeight="1" thickBot="1">
      <c r="A26" s="21"/>
      <c r="B26" s="91" t="s">
        <v>32</v>
      </c>
      <c r="C26" s="92">
        <f>SUM(C19:C25)</f>
        <v>22676865</v>
      </c>
      <c r="D26" s="92">
        <f>SUM(D19:D25)</f>
        <v>21870199.17</v>
      </c>
      <c r="E26" s="112">
        <f t="shared" si="0"/>
        <v>96.44278064891245</v>
      </c>
      <c r="F26" s="92">
        <f>SUM(F19:F25)</f>
        <v>28036893</v>
      </c>
      <c r="G26" s="95">
        <f>SUM(G19:G25)</f>
        <v>20833353.009999998</v>
      </c>
      <c r="H26" s="96">
        <f t="shared" si="1"/>
        <v>74.30692484363371</v>
      </c>
      <c r="I26" s="95">
        <f>SUM(I19:I25)</f>
        <v>6735953</v>
      </c>
      <c r="J26" s="95">
        <f>SUM(J19:J25)</f>
        <v>5204800.6899999995</v>
      </c>
      <c r="K26" s="96">
        <f t="shared" si="2"/>
        <v>77.26895793364353</v>
      </c>
      <c r="L26" s="98">
        <f>SUM(L19:L25)</f>
        <v>0</v>
      </c>
      <c r="M26" s="98">
        <f>SUM(M19:M25)</f>
        <v>0</v>
      </c>
      <c r="N26" s="97">
        <f>SUM(N19:N25)</f>
        <v>0</v>
      </c>
      <c r="O26" s="95">
        <f>SUM(O19:O25)</f>
        <v>5338484</v>
      </c>
      <c r="P26" s="95">
        <f>SUM(P19:P25)</f>
        <v>3993942.08</v>
      </c>
      <c r="Q26" s="96">
        <f>P26/O26*100</f>
        <v>74.8141622228333</v>
      </c>
      <c r="R26" s="98"/>
      <c r="S26" s="98"/>
      <c r="T26" s="96"/>
      <c r="U26" s="95">
        <f>SUM(U19:U25)</f>
        <v>12063766</v>
      </c>
      <c r="V26" s="95">
        <f>SUM(V19:V25)</f>
        <v>9329209.049999999</v>
      </c>
      <c r="W26" s="96">
        <f t="shared" si="5"/>
        <v>77.33247685672947</v>
      </c>
      <c r="X26" s="95">
        <f>SUM(X19:X25)</f>
        <v>2273871</v>
      </c>
      <c r="Y26" s="95">
        <f>SUM(Y19:Y25)</f>
        <v>1578783.2</v>
      </c>
      <c r="Z26" s="56">
        <f t="shared" si="6"/>
        <v>69.43152008183402</v>
      </c>
    </row>
    <row r="27" spans="1:26" ht="22.5" customHeight="1" thickBot="1">
      <c r="A27" s="21"/>
      <c r="B27" s="113" t="s">
        <v>33</v>
      </c>
      <c r="C27" s="92">
        <f>C10+C18+C26</f>
        <v>117644421</v>
      </c>
      <c r="D27" s="92">
        <f>D10+D18+D26</f>
        <v>115022749.00999999</v>
      </c>
      <c r="E27" s="94">
        <f t="shared" si="0"/>
        <v>97.77152884283394</v>
      </c>
      <c r="F27" s="92">
        <f>F10+F18+F26</f>
        <v>119157748</v>
      </c>
      <c r="G27" s="95">
        <f>G10+G18+G26</f>
        <v>86420464.1</v>
      </c>
      <c r="H27" s="114">
        <f t="shared" si="1"/>
        <v>72.52609716994651</v>
      </c>
      <c r="I27" s="95">
        <f>I10+I18+I26</f>
        <v>24008483</v>
      </c>
      <c r="J27" s="95">
        <f>J10+J18+J26</f>
        <v>17080506.35</v>
      </c>
      <c r="K27" s="114">
        <f t="shared" si="2"/>
        <v>71.14363014939346</v>
      </c>
      <c r="L27" s="95">
        <f>L10+L18+L26</f>
        <v>592293</v>
      </c>
      <c r="M27" s="95">
        <f>M10+M18+M26</f>
        <v>485922.75</v>
      </c>
      <c r="N27" s="115">
        <f>N10+N18+N26</f>
        <v>82.04094088567652</v>
      </c>
      <c r="O27" s="95">
        <f>O10+O18+O26</f>
        <v>35180810</v>
      </c>
      <c r="P27" s="95">
        <f>P10+P18+P26</f>
        <v>26234816.53</v>
      </c>
      <c r="Q27" s="114">
        <f>P27/O27*100</f>
        <v>74.57138289311702</v>
      </c>
      <c r="R27" s="95"/>
      <c r="S27" s="95"/>
      <c r="T27" s="116"/>
      <c r="U27" s="95">
        <f>U10+U18+U26</f>
        <v>45968387</v>
      </c>
      <c r="V27" s="95">
        <f>V10+V18+V26</f>
        <v>34523657.98</v>
      </c>
      <c r="W27" s="114">
        <f t="shared" si="5"/>
        <v>75.10304414205353</v>
      </c>
      <c r="X27" s="95">
        <f>X10+X18+X26</f>
        <v>6458251</v>
      </c>
      <c r="Y27" s="95">
        <f>Y10+Y18+Y26</f>
        <v>4628559.7</v>
      </c>
      <c r="Z27" s="117">
        <f t="shared" si="6"/>
        <v>71.66893482461428</v>
      </c>
    </row>
    <row r="28" spans="1:26" ht="28.5" customHeight="1" thickBot="1">
      <c r="A28" s="118"/>
      <c r="B28" s="119" t="s">
        <v>34</v>
      </c>
      <c r="C28" s="120">
        <v>463464628</v>
      </c>
      <c r="D28" s="120">
        <v>445627057.54999995</v>
      </c>
      <c r="E28" s="121">
        <f t="shared" si="0"/>
        <v>96.15125526904286</v>
      </c>
      <c r="F28" s="122">
        <v>462413310</v>
      </c>
      <c r="G28" s="123">
        <v>393799778.02000004</v>
      </c>
      <c r="H28" s="114">
        <f t="shared" si="1"/>
        <v>85.16186050526964</v>
      </c>
      <c r="I28" s="124">
        <v>2562660</v>
      </c>
      <c r="J28" s="124">
        <v>1941548.89</v>
      </c>
      <c r="K28" s="114">
        <f t="shared" si="2"/>
        <v>75.76303099123567</v>
      </c>
      <c r="L28" s="125"/>
      <c r="M28" s="126"/>
      <c r="N28" s="127"/>
      <c r="O28" s="125">
        <v>131666027</v>
      </c>
      <c r="P28" s="126">
        <v>95465029.43999997</v>
      </c>
      <c r="Q28" s="114">
        <f>P28/O28*100</f>
        <v>72.50543789857042</v>
      </c>
      <c r="R28" s="125">
        <v>65817259</v>
      </c>
      <c r="S28" s="126">
        <v>53857081.31</v>
      </c>
      <c r="T28" s="114">
        <f>S28/R28*100</f>
        <v>81.82820452914942</v>
      </c>
      <c r="U28" s="125"/>
      <c r="V28" s="126"/>
      <c r="W28" s="114"/>
      <c r="X28" s="125">
        <v>12527784</v>
      </c>
      <c r="Y28" s="126">
        <v>9777042.969999999</v>
      </c>
      <c r="Z28" s="117">
        <f t="shared" si="6"/>
        <v>78.04287629799491</v>
      </c>
    </row>
    <row r="29" spans="1:26" ht="24.75" customHeight="1" thickBot="1">
      <c r="A29" s="79"/>
      <c r="B29" s="128" t="s">
        <v>35</v>
      </c>
      <c r="C29" s="129">
        <f>C27+C28</f>
        <v>581109049</v>
      </c>
      <c r="D29" s="130">
        <f>D27+D28</f>
        <v>560649806.56</v>
      </c>
      <c r="E29" s="94">
        <f t="shared" si="0"/>
        <v>96.47927657034299</v>
      </c>
      <c r="F29" s="129">
        <f>F27+F28</f>
        <v>581571058</v>
      </c>
      <c r="G29" s="130">
        <f>G27+G28</f>
        <v>480220242.12</v>
      </c>
      <c r="H29" s="96">
        <f t="shared" si="1"/>
        <v>82.57292647461834</v>
      </c>
      <c r="I29" s="129">
        <f>I27+I28</f>
        <v>26571143</v>
      </c>
      <c r="J29" s="129">
        <f>J27+J28</f>
        <v>19022055.240000002</v>
      </c>
      <c r="K29" s="96">
        <f t="shared" si="2"/>
        <v>71.58914932639519</v>
      </c>
      <c r="L29" s="130">
        <f>L27+L28</f>
        <v>592293</v>
      </c>
      <c r="M29" s="130">
        <f>M27+M28</f>
        <v>485922.75</v>
      </c>
      <c r="N29" s="48">
        <f>N27+N28</f>
        <v>82.04094088567652</v>
      </c>
      <c r="O29" s="130">
        <f>O27+O28</f>
        <v>166846837</v>
      </c>
      <c r="P29" s="130">
        <f>P27+P28</f>
        <v>121699845.96999997</v>
      </c>
      <c r="Q29" s="96">
        <f>P29/O29*100</f>
        <v>72.94105669500944</v>
      </c>
      <c r="R29" s="130">
        <f>R27+R28</f>
        <v>65817259</v>
      </c>
      <c r="S29" s="130">
        <f>S27+S28</f>
        <v>53857081.31</v>
      </c>
      <c r="T29" s="96">
        <f>S29/R29*100</f>
        <v>81.82820452914942</v>
      </c>
      <c r="U29" s="130">
        <f>U27+U28</f>
        <v>45968387</v>
      </c>
      <c r="V29" s="130">
        <f>V27+V28</f>
        <v>34523657.98</v>
      </c>
      <c r="W29" s="96">
        <f>V29/U29*100</f>
        <v>75.10304414205353</v>
      </c>
      <c r="X29" s="130">
        <f>X27+X28</f>
        <v>18986035</v>
      </c>
      <c r="Y29" s="130">
        <f>Y27+Y28</f>
        <v>14405602.669999998</v>
      </c>
      <c r="Z29" s="56">
        <f t="shared" si="6"/>
        <v>75.87472934712277</v>
      </c>
    </row>
    <row r="30" spans="3:25" ht="12.75">
      <c r="C30" s="4"/>
      <c r="D30" s="4"/>
      <c r="I30" s="131"/>
      <c r="J30" s="132"/>
      <c r="K30" s="131"/>
      <c r="L30" s="131"/>
      <c r="M30" s="131"/>
      <c r="N30" s="131"/>
      <c r="O30" s="131"/>
      <c r="P30" s="132"/>
      <c r="Q30" s="131"/>
      <c r="R30" s="131"/>
      <c r="S30" s="132"/>
      <c r="T30" s="131"/>
      <c r="U30" s="131"/>
      <c r="V30" s="131"/>
      <c r="W30" s="131"/>
      <c r="X30" s="131"/>
      <c r="Y30" s="132"/>
    </row>
    <row r="32" spans="6:7" ht="12.75">
      <c r="F32" s="132"/>
      <c r="G32" s="132"/>
    </row>
    <row r="33" ht="12.75">
      <c r="F33" s="132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2017-09-11T08:30:25Z</cp:lastPrinted>
  <dcterms:created xsi:type="dcterms:W3CDTF">2017-09-11T08:30:19Z</dcterms:created>
  <dcterms:modified xsi:type="dcterms:W3CDTF">2017-09-11T08:31:26Z</dcterms:modified>
  <cp:category/>
  <cp:version/>
  <cp:contentType/>
  <cp:contentStatus/>
</cp:coreProperties>
</file>