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<sst xmlns="http://schemas.openxmlformats.org/spreadsheetml/2006/main" count="55" uniqueCount="36">
  <si>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</si>
  <si>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</si>
  <si>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</si>
  <si>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</si>
  <si>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</si>
  <si>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</si>
  <si>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</si>
  <si>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</si>
  <si>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</si>
  <si>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</si>
  <si>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січень-грудень</t>
  </si>
  <si>
    <t>виконання по доходах за січень-грудень</t>
  </si>
  <si>
    <t>%</t>
  </si>
  <si>
    <t>затерджено з урахуванням змін на 
січень-грудень</t>
  </si>
  <si>
    <t>касові видатки 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</si>
  <si>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</si>
  <si>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</si>
  <si>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</si>
  <si>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</si>
  <si>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</si>
  <si>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</si>
  <si>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</si>
  <si>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</si>
  <si>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</si>
  <si>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</si>
  <si>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</si>
  <si>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</si>
  <si>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</si>
  <si>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</si>
  <si>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</si>
  <si>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</si>
  <si>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</si>
  <si>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</si>
  <si>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</si>
  <si>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</si>
  <si>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Інформація про надходження та використання коштів місцевих бюджетів Дергачівського району (станом на 11.12.2017 р.)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</si>
</sst>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4" fillId="0" borderId="16" xfId="334" applyFont="1" applyBorder="1">
      <alignment/>
      <protection/>
    </xf>
    <xf numFmtId="1" fontId="4" fillId="0" borderId="18" xfId="334" applyNumberFormat="1" applyFont="1" applyBorder="1">
      <alignment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40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8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4" fillId="0" borderId="17" xfId="333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7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0" fontId="4" fillId="0" borderId="37" xfId="334" applyFont="1" applyBorder="1">
      <alignment/>
      <protection/>
    </xf>
    <xf numFmtId="1" fontId="4" fillId="0" borderId="38" xfId="334" applyNumberFormat="1" applyFont="1" applyBorder="1">
      <alignment/>
      <protection/>
    </xf>
    <xf numFmtId="172" fontId="6" fillId="0" borderId="39" xfId="0" applyNumberFormat="1" applyFont="1" applyFill="1" applyBorder="1" applyAlignment="1">
      <alignment vertical="center"/>
    </xf>
    <xf numFmtId="174" fontId="4" fillId="0" borderId="40" xfId="340" applyNumberFormat="1" applyFont="1" applyBorder="1" applyAlignment="1">
      <alignment vertical="center" wrapText="1"/>
      <protection/>
    </xf>
    <xf numFmtId="172" fontId="6" fillId="0" borderId="40" xfId="0" applyNumberFormat="1" applyFont="1" applyFill="1" applyBorder="1" applyAlignment="1">
      <alignment vertical="center"/>
    </xf>
    <xf numFmtId="174" fontId="4" fillId="0" borderId="40" xfId="338" applyNumberFormat="1" applyFont="1" applyBorder="1" applyAlignment="1">
      <alignment vertical="center" wrapText="1"/>
      <protection/>
    </xf>
    <xf numFmtId="1" fontId="4" fillId="0" borderId="40" xfId="337" applyNumberFormat="1" applyFont="1" applyFill="1" applyBorder="1" applyAlignment="1">
      <alignment vertical="center" wrapText="1"/>
      <protection/>
    </xf>
    <xf numFmtId="174" fontId="0" fillId="0" borderId="40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0" fontId="4" fillId="0" borderId="42" xfId="334" applyFont="1" applyBorder="1">
      <alignment/>
      <protection/>
    </xf>
    <xf numFmtId="1" fontId="4" fillId="0" borderId="43" xfId="334" applyNumberFormat="1" applyFont="1" applyBorder="1">
      <alignment/>
      <protection/>
    </xf>
    <xf numFmtId="172" fontId="6" fillId="0" borderId="44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7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9" applyNumberFormat="1" applyFont="1" applyFill="1" applyBorder="1" applyAlignment="1">
      <alignment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4" fontId="4" fillId="0" borderId="48" xfId="338" applyNumberFormat="1" applyFont="1" applyBorder="1" applyAlignment="1">
      <alignment vertical="center" wrapText="1"/>
      <protection/>
    </xf>
    <xf numFmtId="1" fontId="0" fillId="0" borderId="47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" fontId="4" fillId="0" borderId="47" xfId="337" applyNumberFormat="1" applyFont="1" applyFill="1" applyBorder="1" applyAlignment="1">
      <alignment vertical="center" wrapText="1"/>
      <protection/>
    </xf>
    <xf numFmtId="174" fontId="0" fillId="0" borderId="47" xfId="0" applyNumberFormat="1" applyFont="1" applyFill="1" applyBorder="1" applyAlignment="1">
      <alignment vertical="center" wrapText="1"/>
    </xf>
    <xf numFmtId="172" fontId="6" fillId="0" borderId="49" xfId="0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5" applyBorder="1">
      <alignment/>
      <protection/>
    </xf>
    <xf numFmtId="172" fontId="6" fillId="0" borderId="51" xfId="0" applyNumberFormat="1" applyFont="1" applyFill="1" applyBorder="1" applyAlignment="1">
      <alignment vertical="center"/>
    </xf>
    <xf numFmtId="174" fontId="4" fillId="0" borderId="24" xfId="338" applyNumberFormat="1" applyFont="1" applyBorder="1" applyAlignment="1">
      <alignment vertical="center" wrapText="1"/>
      <protection/>
    </xf>
    <xf numFmtId="14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" fontId="0" fillId="0" borderId="40" xfId="0" applyNumberFormat="1" applyFont="1" applyFill="1" applyBorder="1" applyAlignment="1">
      <alignment vertical="center"/>
    </xf>
    <xf numFmtId="174" fontId="0" fillId="0" borderId="40" xfId="0" applyNumberFormat="1" applyFont="1" applyFill="1" applyBorder="1" applyAlignment="1">
      <alignment vertical="center" wrapText="1"/>
    </xf>
    <xf numFmtId="1" fontId="0" fillId="0" borderId="40" xfId="0" applyNumberFormat="1" applyFont="1" applyFill="1" applyBorder="1" applyAlignment="1">
      <alignment vertical="center" wrapText="1"/>
    </xf>
    <xf numFmtId="172" fontId="6" fillId="0" borderId="52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3" xfId="0" applyNumberFormat="1" applyFont="1" applyFill="1" applyBorder="1" applyAlignment="1">
      <alignment vertical="center"/>
    </xf>
    <xf numFmtId="14" fontId="0" fillId="0" borderId="47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horizontal="center"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58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42" xfId="336" applyFont="1" applyBorder="1">
      <alignment/>
      <protection/>
    </xf>
    <xf numFmtId="1" fontId="4" fillId="0" borderId="43" xfId="336" applyNumberFormat="1" applyFont="1" applyBorder="1">
      <alignment/>
      <protection/>
    </xf>
    <xf numFmtId="172" fontId="6" fillId="0" borderId="12" xfId="0" applyNumberFormat="1" applyFont="1" applyFill="1" applyBorder="1" applyAlignment="1">
      <alignment vertical="center"/>
    </xf>
    <xf numFmtId="174" fontId="8" fillId="0" borderId="47" xfId="340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7" xfId="338" applyNumberFormat="1" applyFont="1" applyBorder="1" applyAlignment="1">
      <alignment vertical="center" wrapText="1"/>
      <protection/>
    </xf>
    <xf numFmtId="174" fontId="6" fillId="0" borderId="56" xfId="0" applyNumberFormat="1" applyFont="1" applyFill="1" applyBorder="1" applyAlignment="1">
      <alignment vertical="center"/>
    </xf>
    <xf numFmtId="1" fontId="8" fillId="0" borderId="56" xfId="337" applyNumberFormat="1" applyFont="1" applyFill="1" applyBorder="1" applyAlignment="1">
      <alignment vertical="center" wrapText="1"/>
      <protection/>
    </xf>
    <xf numFmtId="172" fontId="6" fillId="0" borderId="5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0 10 2017" xfId="335"/>
    <cellStyle name="Обычный_доходи 24.04 2017" xfId="336"/>
    <cellStyle name="Обычный_жовтень касові" xfId="337"/>
    <cellStyle name="Обычный_Книга1" xfId="338"/>
    <cellStyle name="Обычный_КФК" xfId="339"/>
    <cellStyle name="Обычный_щопонеділка" xfId="340"/>
    <cellStyle name="Followed Hyperlink" xfId="341"/>
    <cellStyle name="Плохой" xfId="342"/>
    <cellStyle name="Пояснение" xfId="343"/>
    <cellStyle name="Примечание" xfId="344"/>
    <cellStyle name="Percent" xfId="345"/>
    <cellStyle name="Связанная ячейка" xfId="346"/>
    <cellStyle name="Текст предупреждения" xfId="347"/>
    <cellStyle name="Comma" xfId="348"/>
    <cellStyle name="Comma [0]" xfId="349"/>
    <cellStyle name="Хороший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43080</v>
      </c>
      <c r="C2" s="4"/>
      <c r="D2" s="4"/>
    </row>
    <row r="5" spans="2:26" ht="18">
      <c r="B5" s="5" t="s">
        <v>35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0</v>
      </c>
      <c r="D7" s="10"/>
      <c r="E7" s="11"/>
      <c r="F7" s="12" t="s">
        <v>1</v>
      </c>
      <c r="G7" s="13"/>
      <c r="H7" s="14"/>
      <c r="I7" s="15" t="s">
        <v>2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3</v>
      </c>
      <c r="C8" s="20"/>
      <c r="D8" s="20"/>
      <c r="E8" s="21"/>
      <c r="F8" s="22"/>
      <c r="G8" s="23"/>
      <c r="H8" s="24"/>
      <c r="I8" s="15" t="s">
        <v>4</v>
      </c>
      <c r="J8" s="16"/>
      <c r="K8" s="17"/>
      <c r="L8" s="15" t="s">
        <v>5</v>
      </c>
      <c r="M8" s="16"/>
      <c r="N8" s="17"/>
      <c r="O8" s="25" t="s">
        <v>6</v>
      </c>
      <c r="P8" s="26"/>
      <c r="Q8" s="26"/>
      <c r="R8" s="26" t="s">
        <v>7</v>
      </c>
      <c r="S8" s="26"/>
      <c r="T8" s="26"/>
      <c r="U8" s="27" t="s">
        <v>8</v>
      </c>
      <c r="V8" s="26"/>
      <c r="W8" s="26"/>
      <c r="X8" s="26" t="s">
        <v>9</v>
      </c>
      <c r="Y8" s="26"/>
      <c r="Z8" s="28"/>
    </row>
    <row r="9" spans="1:26" ht="87.75" customHeight="1" thickBot="1">
      <c r="A9" s="18"/>
      <c r="B9" s="29"/>
      <c r="C9" s="30" t="s">
        <v>10</v>
      </c>
      <c r="D9" s="31" t="s">
        <v>11</v>
      </c>
      <c r="E9" s="32" t="s">
        <v>12</v>
      </c>
      <c r="F9" s="33" t="s">
        <v>13</v>
      </c>
      <c r="G9" s="34" t="s">
        <v>14</v>
      </c>
      <c r="H9" s="35" t="s">
        <v>12</v>
      </c>
      <c r="I9" s="33" t="s">
        <v>13</v>
      </c>
      <c r="J9" s="34" t="s">
        <v>14</v>
      </c>
      <c r="K9" s="36" t="s">
        <v>12</v>
      </c>
      <c r="L9" s="33" t="s">
        <v>13</v>
      </c>
      <c r="M9" s="34" t="s">
        <v>14</v>
      </c>
      <c r="N9" s="36" t="s">
        <v>12</v>
      </c>
      <c r="O9" s="33" t="s">
        <v>13</v>
      </c>
      <c r="P9" s="34" t="s">
        <v>14</v>
      </c>
      <c r="Q9" s="36" t="s">
        <v>12</v>
      </c>
      <c r="R9" s="33" t="s">
        <v>13</v>
      </c>
      <c r="S9" s="34" t="s">
        <v>14</v>
      </c>
      <c r="T9" s="36" t="s">
        <v>12</v>
      </c>
      <c r="U9" s="33" t="s">
        <v>13</v>
      </c>
      <c r="V9" s="34" t="s">
        <v>14</v>
      </c>
      <c r="W9" s="36" t="s">
        <v>12</v>
      </c>
      <c r="X9" s="33" t="s">
        <v>13</v>
      </c>
      <c r="Y9" s="34" t="s">
        <v>14</v>
      </c>
      <c r="Z9" s="37" t="s">
        <v>12</v>
      </c>
    </row>
    <row r="10" spans="1:26" ht="42.75" customHeight="1" thickBot="1">
      <c r="A10" s="38"/>
      <c r="B10" s="39" t="s">
        <v>15</v>
      </c>
      <c r="C10" s="40">
        <v>51436038</v>
      </c>
      <c r="D10" s="41">
        <v>49895166.769999996</v>
      </c>
      <c r="E10" s="42">
        <f aca="true" t="shared" si="0" ref="E10:E29">D10/C10*100</f>
        <v>97.00429642345314</v>
      </c>
      <c r="F10" s="43">
        <v>45560638</v>
      </c>
      <c r="G10" s="43">
        <v>37608734.96</v>
      </c>
      <c r="H10" s="44">
        <f aca="true" t="shared" si="1" ref="H10:H29">G10/F10*100</f>
        <v>82.5465502919428</v>
      </c>
      <c r="I10" s="45">
        <v>6245088</v>
      </c>
      <c r="J10" s="45">
        <v>4794475.16</v>
      </c>
      <c r="K10" s="46">
        <f aca="true" t="shared" si="2" ref="K10:K29">J10/I10*100</f>
        <v>76.77193916242653</v>
      </c>
      <c r="L10" s="47"/>
      <c r="M10" s="48"/>
      <c r="N10" s="49"/>
      <c r="O10" s="50">
        <v>17249124</v>
      </c>
      <c r="P10" s="50">
        <v>13809511.06</v>
      </c>
      <c r="Q10" s="51">
        <f aca="true" t="shared" si="3" ref="Q10:Q15">P10/O10*100</f>
        <v>80.05920219484769</v>
      </c>
      <c r="R10" s="52"/>
      <c r="S10" s="52"/>
      <c r="T10" s="46"/>
      <c r="U10" s="53">
        <v>19005726</v>
      </c>
      <c r="V10" s="53">
        <v>17029644.68</v>
      </c>
      <c r="W10" s="46">
        <f aca="true" t="shared" si="4" ref="W10:W18">V10/U10*100</f>
        <v>89.60270541625192</v>
      </c>
      <c r="X10" s="53"/>
      <c r="Y10" s="53"/>
      <c r="Z10" s="54"/>
    </row>
    <row r="11" spans="1:26" ht="39.75" customHeight="1">
      <c r="A11" s="18"/>
      <c r="B11" s="55" t="s">
        <v>16</v>
      </c>
      <c r="C11" s="56">
        <v>7782177</v>
      </c>
      <c r="D11" s="57">
        <v>8808730.870000001</v>
      </c>
      <c r="E11" s="58">
        <f t="shared" si="0"/>
        <v>113.19108868893628</v>
      </c>
      <c r="F11" s="59">
        <v>7970182</v>
      </c>
      <c r="G11" s="59">
        <v>6866645.959999999</v>
      </c>
      <c r="H11" s="60">
        <f t="shared" si="1"/>
        <v>86.15419271479621</v>
      </c>
      <c r="I11" s="61">
        <v>2272300</v>
      </c>
      <c r="J11" s="61">
        <v>1940198.58</v>
      </c>
      <c r="K11" s="60">
        <f t="shared" si="2"/>
        <v>85.38478986049378</v>
      </c>
      <c r="L11" s="62"/>
      <c r="M11" s="62"/>
      <c r="N11" s="60"/>
      <c r="O11" s="62">
        <v>2578408</v>
      </c>
      <c r="P11" s="62">
        <v>2195808.77</v>
      </c>
      <c r="Q11" s="60">
        <f t="shared" si="3"/>
        <v>85.16141626926382</v>
      </c>
      <c r="R11" s="63"/>
      <c r="S11" s="63"/>
      <c r="T11" s="60"/>
      <c r="U11" s="62">
        <v>2083265</v>
      </c>
      <c r="V11" s="62">
        <v>1798955.39</v>
      </c>
      <c r="W11" s="60">
        <f t="shared" si="4"/>
        <v>86.35269108826769</v>
      </c>
      <c r="X11" s="62">
        <v>881982</v>
      </c>
      <c r="Y11" s="62">
        <v>777457.8</v>
      </c>
      <c r="Z11" s="64">
        <f>Y11/X11*100</f>
        <v>88.1489418151391</v>
      </c>
    </row>
    <row r="12" spans="1:26" ht="25.5">
      <c r="A12" s="18"/>
      <c r="B12" s="65" t="s">
        <v>17</v>
      </c>
      <c r="C12" s="66">
        <v>8891513</v>
      </c>
      <c r="D12" s="67">
        <v>10354871.52</v>
      </c>
      <c r="E12" s="68">
        <f t="shared" si="0"/>
        <v>116.45792476488535</v>
      </c>
      <c r="F12" s="59">
        <v>8145467</v>
      </c>
      <c r="G12" s="59">
        <v>5429337.040000001</v>
      </c>
      <c r="H12" s="69">
        <f t="shared" si="1"/>
        <v>66.65470549447934</v>
      </c>
      <c r="I12" s="61">
        <v>1955369</v>
      </c>
      <c r="J12" s="61">
        <v>1744890.02</v>
      </c>
      <c r="K12" s="69">
        <f t="shared" si="2"/>
        <v>89.23584346483963</v>
      </c>
      <c r="L12" s="70"/>
      <c r="M12" s="70"/>
      <c r="N12" s="69"/>
      <c r="O12" s="71">
        <v>2219202</v>
      </c>
      <c r="P12" s="71">
        <v>1794443.39</v>
      </c>
      <c r="Q12" s="69">
        <f t="shared" si="3"/>
        <v>80.8598491710083</v>
      </c>
      <c r="R12" s="72"/>
      <c r="S12" s="72"/>
      <c r="T12" s="69"/>
      <c r="U12" s="71">
        <v>1994272</v>
      </c>
      <c r="V12" s="71">
        <v>834288.57</v>
      </c>
      <c r="W12" s="69">
        <f t="shared" si="4"/>
        <v>41.83424176842477</v>
      </c>
      <c r="X12" s="71">
        <v>924846</v>
      </c>
      <c r="Y12" s="71">
        <v>683777.44</v>
      </c>
      <c r="Z12" s="73">
        <f>Y12/X12*100</f>
        <v>73.93419444967053</v>
      </c>
    </row>
    <row r="13" spans="1:26" ht="25.5">
      <c r="A13" s="18"/>
      <c r="B13" s="65" t="s">
        <v>18</v>
      </c>
      <c r="C13" s="66">
        <v>18091114</v>
      </c>
      <c r="D13" s="67">
        <v>17610549.71</v>
      </c>
      <c r="E13" s="68">
        <f t="shared" si="0"/>
        <v>97.34364456495051</v>
      </c>
      <c r="F13" s="59">
        <v>16240165</v>
      </c>
      <c r="G13" s="59">
        <v>14954500.129999999</v>
      </c>
      <c r="H13" s="69">
        <f t="shared" si="1"/>
        <v>92.0834248297354</v>
      </c>
      <c r="I13" s="61">
        <v>3197980</v>
      </c>
      <c r="J13" s="61">
        <v>2988614.3</v>
      </c>
      <c r="K13" s="69">
        <f t="shared" si="2"/>
        <v>93.45318920068293</v>
      </c>
      <c r="L13" s="74"/>
      <c r="M13" s="74"/>
      <c r="N13" s="69"/>
      <c r="O13" s="71">
        <v>4268037</v>
      </c>
      <c r="P13" s="71">
        <v>3735691.16</v>
      </c>
      <c r="Q13" s="69">
        <f t="shared" si="3"/>
        <v>87.52715030352361</v>
      </c>
      <c r="R13" s="72"/>
      <c r="S13" s="72"/>
      <c r="T13" s="69"/>
      <c r="U13" s="71">
        <v>7944180</v>
      </c>
      <c r="V13" s="71">
        <v>7415377.5</v>
      </c>
      <c r="W13" s="69">
        <f t="shared" si="4"/>
        <v>93.34352318300945</v>
      </c>
      <c r="X13" s="71"/>
      <c r="Y13" s="71"/>
      <c r="Z13" s="73"/>
    </row>
    <row r="14" spans="1:26" ht="25.5">
      <c r="A14" s="18"/>
      <c r="B14" s="65" t="s">
        <v>19</v>
      </c>
      <c r="C14" s="66">
        <v>12735429</v>
      </c>
      <c r="D14" s="67">
        <v>13575587.969999999</v>
      </c>
      <c r="E14" s="68">
        <f t="shared" si="0"/>
        <v>106.59702134886857</v>
      </c>
      <c r="F14" s="59">
        <v>12573517</v>
      </c>
      <c r="G14" s="59">
        <v>9868226.38</v>
      </c>
      <c r="H14" s="69">
        <f t="shared" si="1"/>
        <v>78.484217104888</v>
      </c>
      <c r="I14" s="61">
        <v>2374118</v>
      </c>
      <c r="J14" s="61">
        <v>2117299.31</v>
      </c>
      <c r="K14" s="69">
        <f t="shared" si="2"/>
        <v>89.18256421963862</v>
      </c>
      <c r="L14" s="75">
        <v>822350</v>
      </c>
      <c r="M14" s="75">
        <v>662436.78</v>
      </c>
      <c r="N14" s="69">
        <f>M14/L14*100</f>
        <v>80.55411686021768</v>
      </c>
      <c r="O14" s="71">
        <v>4606579</v>
      </c>
      <c r="P14" s="71">
        <v>3872878.18</v>
      </c>
      <c r="Q14" s="69">
        <f t="shared" si="3"/>
        <v>84.07276158728637</v>
      </c>
      <c r="R14" s="72"/>
      <c r="S14" s="72"/>
      <c r="T14" s="69"/>
      <c r="U14" s="71">
        <v>3434032</v>
      </c>
      <c r="V14" s="71">
        <v>2241508.11</v>
      </c>
      <c r="W14" s="69">
        <f t="shared" si="4"/>
        <v>65.27336116844572</v>
      </c>
      <c r="X14" s="71">
        <v>1177206</v>
      </c>
      <c r="Y14" s="71">
        <v>849979.07</v>
      </c>
      <c r="Z14" s="73">
        <f>Y14/X14*100</f>
        <v>72.20308680044104</v>
      </c>
    </row>
    <row r="15" spans="1:26" ht="25.5">
      <c r="A15" s="18"/>
      <c r="B15" s="65" t="s">
        <v>20</v>
      </c>
      <c r="C15" s="66">
        <v>2932790</v>
      </c>
      <c r="D15" s="67">
        <v>3033923.37</v>
      </c>
      <c r="E15" s="68">
        <f t="shared" si="0"/>
        <v>103.44836725438917</v>
      </c>
      <c r="F15" s="59">
        <v>2983532</v>
      </c>
      <c r="G15" s="59">
        <v>2651614.37</v>
      </c>
      <c r="H15" s="69">
        <f t="shared" si="1"/>
        <v>88.87501022278293</v>
      </c>
      <c r="I15" s="61">
        <v>749468</v>
      </c>
      <c r="J15" s="61">
        <v>668222.34</v>
      </c>
      <c r="K15" s="69">
        <f t="shared" si="2"/>
        <v>89.15955584494601</v>
      </c>
      <c r="L15" s="76"/>
      <c r="M15" s="77"/>
      <c r="N15" s="78"/>
      <c r="O15" s="71">
        <v>1501432</v>
      </c>
      <c r="P15" s="71">
        <v>1359613.44</v>
      </c>
      <c r="Q15" s="69">
        <f t="shared" si="3"/>
        <v>90.5544466882283</v>
      </c>
      <c r="R15" s="72"/>
      <c r="S15" s="72"/>
      <c r="T15" s="69"/>
      <c r="U15" s="71">
        <v>97038</v>
      </c>
      <c r="V15" s="71">
        <v>72637.37</v>
      </c>
      <c r="W15" s="69">
        <f t="shared" si="4"/>
        <v>74.85456213029946</v>
      </c>
      <c r="X15" s="71">
        <v>421094</v>
      </c>
      <c r="Y15" s="71">
        <v>337050.05</v>
      </c>
      <c r="Z15" s="73">
        <f>Y15/X15*100</f>
        <v>80.04152279538536</v>
      </c>
    </row>
    <row r="16" spans="1:26" ht="25.5">
      <c r="A16" s="18"/>
      <c r="B16" s="65" t="s">
        <v>21</v>
      </c>
      <c r="C16" s="66">
        <v>3380665</v>
      </c>
      <c r="D16" s="67">
        <v>3639714.09</v>
      </c>
      <c r="E16" s="68">
        <f t="shared" si="0"/>
        <v>107.66266666469465</v>
      </c>
      <c r="F16" s="59">
        <v>3506664</v>
      </c>
      <c r="G16" s="59">
        <v>2712278.58</v>
      </c>
      <c r="H16" s="69">
        <f t="shared" si="1"/>
        <v>77.34640615696286</v>
      </c>
      <c r="I16" s="61">
        <v>1409135</v>
      </c>
      <c r="J16" s="61">
        <v>985996.27</v>
      </c>
      <c r="K16" s="69">
        <f t="shared" si="2"/>
        <v>69.97173940041232</v>
      </c>
      <c r="L16" s="76"/>
      <c r="M16" s="77"/>
      <c r="N16" s="79"/>
      <c r="O16" s="80"/>
      <c r="P16" s="80"/>
      <c r="Q16" s="69"/>
      <c r="R16" s="72"/>
      <c r="S16" s="72"/>
      <c r="T16" s="69"/>
      <c r="U16" s="71">
        <v>1389997</v>
      </c>
      <c r="V16" s="71">
        <v>1141123.78</v>
      </c>
      <c r="W16" s="69">
        <f t="shared" si="4"/>
        <v>82.09541315556797</v>
      </c>
      <c r="X16" s="71">
        <v>351185</v>
      </c>
      <c r="Y16" s="71">
        <v>283182.78</v>
      </c>
      <c r="Z16" s="73">
        <f>Y16/X16*100</f>
        <v>80.63635405840228</v>
      </c>
    </row>
    <row r="17" spans="1:26" ht="26.25" thickBot="1">
      <c r="A17" s="81"/>
      <c r="B17" s="82" t="s">
        <v>22</v>
      </c>
      <c r="C17" s="66">
        <v>30298229</v>
      </c>
      <c r="D17" s="67">
        <v>30281525.38</v>
      </c>
      <c r="E17" s="83">
        <f t="shared" si="0"/>
        <v>99.94486931892949</v>
      </c>
      <c r="F17" s="59">
        <v>24484662</v>
      </c>
      <c r="G17" s="59">
        <v>19267656.86</v>
      </c>
      <c r="H17" s="84">
        <f t="shared" si="1"/>
        <v>78.69276226888489</v>
      </c>
      <c r="I17" s="85">
        <v>4410765</v>
      </c>
      <c r="J17" s="85">
        <v>3185498.22</v>
      </c>
      <c r="K17" s="84">
        <f t="shared" si="2"/>
        <v>72.22099159669581</v>
      </c>
      <c r="L17" s="86"/>
      <c r="M17" s="87"/>
      <c r="N17" s="88"/>
      <c r="O17" s="89">
        <v>8116496</v>
      </c>
      <c r="P17" s="89">
        <v>6441945.300000001</v>
      </c>
      <c r="Q17" s="84">
        <f>P17/O17*100</f>
        <v>79.36855140444843</v>
      </c>
      <c r="R17" s="90"/>
      <c r="S17" s="90"/>
      <c r="T17" s="84"/>
      <c r="U17" s="89">
        <v>7496566</v>
      </c>
      <c r="V17" s="89">
        <v>6485994.609999999</v>
      </c>
      <c r="W17" s="84">
        <f t="shared" si="4"/>
        <v>86.51954254788124</v>
      </c>
      <c r="X17" s="89">
        <v>2546115</v>
      </c>
      <c r="Y17" s="89">
        <v>1752052.52</v>
      </c>
      <c r="Z17" s="91">
        <f>Y17/X17*100</f>
        <v>68.81278025540874</v>
      </c>
    </row>
    <row r="18" spans="1:26" ht="26.25" thickBot="1">
      <c r="A18" s="92"/>
      <c r="B18" s="93" t="s">
        <v>23</v>
      </c>
      <c r="C18" s="94">
        <f>SUM(C11:C17)</f>
        <v>84111917</v>
      </c>
      <c r="D18" s="95">
        <f>SUM(D11:D17)</f>
        <v>87304902.91</v>
      </c>
      <c r="E18" s="96">
        <f t="shared" si="0"/>
        <v>103.79611596535125</v>
      </c>
      <c r="F18" s="97">
        <f>SUM(F11:F17)</f>
        <v>75904189</v>
      </c>
      <c r="G18" s="97">
        <f>SUM(G11:G17)</f>
        <v>61750259.31999999</v>
      </c>
      <c r="H18" s="98">
        <f t="shared" si="1"/>
        <v>81.35290045718028</v>
      </c>
      <c r="I18" s="97">
        <f>SUM(I11:I17)</f>
        <v>16369135</v>
      </c>
      <c r="J18" s="97">
        <f>SUM(J11:J17)</f>
        <v>13630719.040000001</v>
      </c>
      <c r="K18" s="98">
        <f t="shared" si="2"/>
        <v>83.27085725666018</v>
      </c>
      <c r="L18" s="99">
        <f>SUM(L11:L17)</f>
        <v>822350</v>
      </c>
      <c r="M18" s="97">
        <f>SUM(M11:M17)</f>
        <v>662436.78</v>
      </c>
      <c r="N18" s="98">
        <f>M18/L18*100</f>
        <v>80.55411686021768</v>
      </c>
      <c r="O18" s="97">
        <f>SUM(O11:O17)</f>
        <v>23290154</v>
      </c>
      <c r="P18" s="97">
        <f>SUM(P11:P17)</f>
        <v>19400380.240000002</v>
      </c>
      <c r="Q18" s="98">
        <f>P18/O18*100</f>
        <v>83.29863443582212</v>
      </c>
      <c r="R18" s="100">
        <f>SUM(R11:R17)</f>
        <v>0</v>
      </c>
      <c r="S18" s="100">
        <f>SUM(S11:S17)</f>
        <v>0</v>
      </c>
      <c r="T18" s="98"/>
      <c r="U18" s="97">
        <f>SUM(U11:U17)</f>
        <v>24439350</v>
      </c>
      <c r="V18" s="97">
        <f>SUM(V11:V17)</f>
        <v>19989885.33</v>
      </c>
      <c r="W18" s="98">
        <f t="shared" si="4"/>
        <v>81.79385020469037</v>
      </c>
      <c r="X18" s="97">
        <f>SUM(X11:X17)</f>
        <v>6302428</v>
      </c>
      <c r="Y18" s="97">
        <f>SUM(Y11:Y17)</f>
        <v>4683499.66</v>
      </c>
      <c r="Z18" s="54">
        <f>Y18/X18*100</f>
        <v>74.3126245948387</v>
      </c>
    </row>
    <row r="19" spans="1:26" ht="25.5">
      <c r="A19" s="18"/>
      <c r="B19" s="55" t="s">
        <v>24</v>
      </c>
      <c r="C19" s="101">
        <v>1224799</v>
      </c>
      <c r="D19" s="101">
        <v>1219808.68</v>
      </c>
      <c r="E19" s="102">
        <f t="shared" si="0"/>
        <v>99.59256008536912</v>
      </c>
      <c r="F19" s="75">
        <v>1224799</v>
      </c>
      <c r="G19" s="75">
        <v>1147486.5</v>
      </c>
      <c r="H19" s="60">
        <f t="shared" si="1"/>
        <v>93.68773978424215</v>
      </c>
      <c r="I19" s="103">
        <v>839449</v>
      </c>
      <c r="J19" s="103">
        <v>762236.5</v>
      </c>
      <c r="K19" s="60">
        <f t="shared" si="2"/>
        <v>90.80200226577195</v>
      </c>
      <c r="L19" s="104"/>
      <c r="M19" s="105"/>
      <c r="N19" s="106"/>
      <c r="O19" s="107"/>
      <c r="P19" s="107"/>
      <c r="Q19" s="60"/>
      <c r="R19" s="108"/>
      <c r="S19" s="108"/>
      <c r="T19" s="60"/>
      <c r="U19" s="62">
        <v>100</v>
      </c>
      <c r="V19" s="62">
        <v>0</v>
      </c>
      <c r="W19" s="60"/>
      <c r="X19" s="109"/>
      <c r="Y19" s="109"/>
      <c r="Z19" s="64"/>
    </row>
    <row r="20" spans="1:26" ht="25.5">
      <c r="A20" s="18"/>
      <c r="B20" s="65" t="s">
        <v>25</v>
      </c>
      <c r="C20" s="101">
        <v>5109848</v>
      </c>
      <c r="D20" s="101">
        <v>5219503.07</v>
      </c>
      <c r="E20" s="110">
        <f t="shared" si="0"/>
        <v>102.1459556135525</v>
      </c>
      <c r="F20" s="75">
        <v>5313394</v>
      </c>
      <c r="G20" s="75">
        <v>4855081.24</v>
      </c>
      <c r="H20" s="69">
        <f t="shared" si="1"/>
        <v>91.37438782066603</v>
      </c>
      <c r="I20" s="103">
        <v>1156145</v>
      </c>
      <c r="J20" s="103">
        <v>1063023.94</v>
      </c>
      <c r="K20" s="69">
        <f t="shared" si="2"/>
        <v>91.94555527204632</v>
      </c>
      <c r="L20" s="111"/>
      <c r="M20" s="77"/>
      <c r="N20" s="79"/>
      <c r="O20" s="71">
        <v>2562422</v>
      </c>
      <c r="P20" s="71">
        <v>2351677.97</v>
      </c>
      <c r="Q20" s="69">
        <f>P20/O20*100</f>
        <v>91.77559238876344</v>
      </c>
      <c r="R20" s="72"/>
      <c r="S20" s="72"/>
      <c r="T20" s="69"/>
      <c r="U20" s="71">
        <v>622499</v>
      </c>
      <c r="V20" s="71">
        <v>576453.61</v>
      </c>
      <c r="W20" s="69">
        <f aca="true" t="shared" si="5" ref="W20:W27">V20/U20*100</f>
        <v>92.60313831829448</v>
      </c>
      <c r="X20" s="71">
        <v>733944</v>
      </c>
      <c r="Y20" s="71">
        <v>659856.67</v>
      </c>
      <c r="Z20" s="73">
        <f aca="true" t="shared" si="6" ref="Z20:Z29">Y20/X20*100</f>
        <v>89.90558816476462</v>
      </c>
    </row>
    <row r="21" spans="1:26" ht="25.5">
      <c r="A21" s="18"/>
      <c r="B21" s="65" t="s">
        <v>26</v>
      </c>
      <c r="C21" s="101">
        <v>966446</v>
      </c>
      <c r="D21" s="101">
        <v>1159009.86</v>
      </c>
      <c r="E21" s="110">
        <f t="shared" si="0"/>
        <v>119.92494769495659</v>
      </c>
      <c r="F21" s="75">
        <v>1041004</v>
      </c>
      <c r="G21" s="75">
        <v>897247.42</v>
      </c>
      <c r="H21" s="69">
        <f t="shared" si="1"/>
        <v>86.1905833214858</v>
      </c>
      <c r="I21" s="103">
        <v>440718</v>
      </c>
      <c r="J21" s="103">
        <v>390204.07</v>
      </c>
      <c r="K21" s="69">
        <f t="shared" si="2"/>
        <v>88.53826483147954</v>
      </c>
      <c r="L21" s="111"/>
      <c r="M21" s="77"/>
      <c r="N21" s="79"/>
      <c r="O21" s="80"/>
      <c r="P21" s="80"/>
      <c r="Q21" s="69"/>
      <c r="R21" s="72"/>
      <c r="S21" s="72"/>
      <c r="T21" s="69"/>
      <c r="U21" s="71">
        <v>15480</v>
      </c>
      <c r="V21" s="71">
        <v>15480</v>
      </c>
      <c r="W21" s="69">
        <f t="shared" si="5"/>
        <v>100</v>
      </c>
      <c r="X21" s="71">
        <v>584806</v>
      </c>
      <c r="Y21" s="71">
        <v>491563.35</v>
      </c>
      <c r="Z21" s="73">
        <f t="shared" si="6"/>
        <v>84.05579799112868</v>
      </c>
    </row>
    <row r="22" spans="1:26" ht="25.5">
      <c r="A22" s="18"/>
      <c r="B22" s="65" t="s">
        <v>27</v>
      </c>
      <c r="C22" s="101">
        <v>2649094</v>
      </c>
      <c r="D22" s="101">
        <v>2745713.11</v>
      </c>
      <c r="E22" s="110">
        <f t="shared" si="0"/>
        <v>103.64725109792252</v>
      </c>
      <c r="F22" s="75">
        <v>2558218</v>
      </c>
      <c r="G22" s="75">
        <v>1853480.67</v>
      </c>
      <c r="H22" s="69">
        <f t="shared" si="1"/>
        <v>72.45202207161391</v>
      </c>
      <c r="I22" s="103">
        <v>947723</v>
      </c>
      <c r="J22" s="103">
        <v>747383.94</v>
      </c>
      <c r="K22" s="69">
        <f t="shared" si="2"/>
        <v>78.86101107602114</v>
      </c>
      <c r="L22" s="111"/>
      <c r="M22" s="77"/>
      <c r="N22" s="79"/>
      <c r="O22" s="71"/>
      <c r="P22" s="71"/>
      <c r="Q22" s="69"/>
      <c r="R22" s="72"/>
      <c r="S22" s="72"/>
      <c r="T22" s="69"/>
      <c r="U22" s="71">
        <v>792595</v>
      </c>
      <c r="V22" s="71">
        <v>699620.55</v>
      </c>
      <c r="W22" s="69">
        <f t="shared" si="5"/>
        <v>88.26961436799374</v>
      </c>
      <c r="X22" s="71">
        <v>682367</v>
      </c>
      <c r="Y22" s="71">
        <v>335084.4</v>
      </c>
      <c r="Z22" s="73">
        <f t="shared" si="6"/>
        <v>49.106184794985694</v>
      </c>
    </row>
    <row r="23" spans="1:26" ht="27.75" customHeight="1">
      <c r="A23" s="18"/>
      <c r="B23" s="65" t="s">
        <v>28</v>
      </c>
      <c r="C23" s="101">
        <v>3268993</v>
      </c>
      <c r="D23" s="101">
        <v>3472517.3</v>
      </c>
      <c r="E23" s="110">
        <f t="shared" si="0"/>
        <v>106.2259019826595</v>
      </c>
      <c r="F23" s="75">
        <v>3509818</v>
      </c>
      <c r="G23" s="75">
        <v>3217439.05</v>
      </c>
      <c r="H23" s="69">
        <f t="shared" si="1"/>
        <v>91.66968344227536</v>
      </c>
      <c r="I23" s="103">
        <v>1511389</v>
      </c>
      <c r="J23" s="103">
        <v>1336496.51</v>
      </c>
      <c r="K23" s="69">
        <f t="shared" si="2"/>
        <v>88.42836026992389</v>
      </c>
      <c r="L23" s="111"/>
      <c r="M23" s="77"/>
      <c r="N23" s="79"/>
      <c r="O23" s="71"/>
      <c r="P23" s="71"/>
      <c r="Q23" s="69"/>
      <c r="R23" s="72"/>
      <c r="S23" s="72"/>
      <c r="T23" s="69"/>
      <c r="U23" s="71">
        <v>1435636</v>
      </c>
      <c r="V23" s="71">
        <v>1363107.85</v>
      </c>
      <c r="W23" s="69">
        <f t="shared" si="5"/>
        <v>94.94801258814908</v>
      </c>
      <c r="X23" s="71">
        <v>452493</v>
      </c>
      <c r="Y23" s="71">
        <v>419017.61</v>
      </c>
      <c r="Z23" s="73">
        <f t="shared" si="6"/>
        <v>92.60200931285124</v>
      </c>
    </row>
    <row r="24" spans="1:30" ht="25.5">
      <c r="A24" s="18"/>
      <c r="B24" s="65" t="s">
        <v>29</v>
      </c>
      <c r="C24" s="101">
        <v>1861033</v>
      </c>
      <c r="D24" s="101">
        <v>1916553.24</v>
      </c>
      <c r="E24" s="110">
        <f t="shared" si="0"/>
        <v>102.983302284269</v>
      </c>
      <c r="F24" s="75">
        <v>1940975</v>
      </c>
      <c r="G24" s="75">
        <v>1648948.19</v>
      </c>
      <c r="H24" s="69">
        <f t="shared" si="1"/>
        <v>84.9546331096485</v>
      </c>
      <c r="I24" s="103">
        <v>970611</v>
      </c>
      <c r="J24" s="103">
        <v>797616.36</v>
      </c>
      <c r="K24" s="69">
        <f t="shared" si="2"/>
        <v>82.17672785492849</v>
      </c>
      <c r="L24" s="111"/>
      <c r="M24" s="77"/>
      <c r="N24" s="79"/>
      <c r="O24" s="80"/>
      <c r="P24" s="80"/>
      <c r="Q24" s="69"/>
      <c r="R24" s="72"/>
      <c r="S24" s="72"/>
      <c r="T24" s="69"/>
      <c r="U24" s="71">
        <v>274271</v>
      </c>
      <c r="V24" s="71">
        <v>234643.39</v>
      </c>
      <c r="W24" s="69">
        <f t="shared" si="5"/>
        <v>85.55165876086062</v>
      </c>
      <c r="X24" s="71">
        <v>461573</v>
      </c>
      <c r="Y24" s="71">
        <v>383168.94</v>
      </c>
      <c r="Z24" s="73">
        <f t="shared" si="6"/>
        <v>83.01372480626034</v>
      </c>
      <c r="AD24" s="112"/>
    </row>
    <row r="25" spans="1:26" ht="26.25" thickBot="1">
      <c r="A25" s="81"/>
      <c r="B25" s="82" t="s">
        <v>30</v>
      </c>
      <c r="C25" s="101">
        <v>18019818</v>
      </c>
      <c r="D25" s="101">
        <v>18273531.35</v>
      </c>
      <c r="E25" s="113">
        <f t="shared" si="0"/>
        <v>101.40796843786104</v>
      </c>
      <c r="F25" s="75">
        <v>23027163</v>
      </c>
      <c r="G25" s="75">
        <v>19784161.049999997</v>
      </c>
      <c r="H25" s="84">
        <f t="shared" si="1"/>
        <v>85.91662398880834</v>
      </c>
      <c r="I25" s="103">
        <v>3639265</v>
      </c>
      <c r="J25" s="103">
        <v>2731524.28</v>
      </c>
      <c r="K25" s="84">
        <f t="shared" si="2"/>
        <v>75.05703157093534</v>
      </c>
      <c r="L25" s="114"/>
      <c r="M25" s="87"/>
      <c r="N25" s="88"/>
      <c r="O25" s="89">
        <v>4821609</v>
      </c>
      <c r="P25" s="89">
        <v>4049144.19</v>
      </c>
      <c r="Q25" s="84">
        <f>P25/O25*100</f>
        <v>83.97910718185568</v>
      </c>
      <c r="R25" s="90"/>
      <c r="S25" s="90"/>
      <c r="T25" s="84"/>
      <c r="U25" s="89">
        <v>13490692</v>
      </c>
      <c r="V25" s="89">
        <v>11988780.74</v>
      </c>
      <c r="W25" s="84">
        <f t="shared" si="5"/>
        <v>88.86705544830465</v>
      </c>
      <c r="X25" s="89">
        <v>401964</v>
      </c>
      <c r="Y25" s="89">
        <v>341147.84</v>
      </c>
      <c r="Z25" s="91">
        <f t="shared" si="6"/>
        <v>84.8702470868038</v>
      </c>
    </row>
    <row r="26" spans="1:26" ht="37.5" customHeight="1" thickBot="1">
      <c r="A26" s="18"/>
      <c r="B26" s="93" t="s">
        <v>31</v>
      </c>
      <c r="C26" s="94">
        <f>SUM(C19:C25)</f>
        <v>33100031</v>
      </c>
      <c r="D26" s="115">
        <f>SUM(D19:D25)</f>
        <v>34006636.61</v>
      </c>
      <c r="E26" s="116">
        <f t="shared" si="0"/>
        <v>102.73898719309355</v>
      </c>
      <c r="F26" s="117">
        <f>SUM(F19:F25)</f>
        <v>38615371</v>
      </c>
      <c r="G26" s="97">
        <f>SUM(G19:G25)</f>
        <v>33403844.119999997</v>
      </c>
      <c r="H26" s="98">
        <f t="shared" si="1"/>
        <v>86.50400929723037</v>
      </c>
      <c r="I26" s="97">
        <f>SUM(I19:I25)</f>
        <v>9505300</v>
      </c>
      <c r="J26" s="97">
        <f>SUM(J19:J25)</f>
        <v>7828485.6</v>
      </c>
      <c r="K26" s="98">
        <f t="shared" si="2"/>
        <v>82.35916383491315</v>
      </c>
      <c r="L26" s="100">
        <f>SUM(L19:L25)</f>
        <v>0</v>
      </c>
      <c r="M26" s="100">
        <f>SUM(M19:M25)</f>
        <v>0</v>
      </c>
      <c r="N26" s="99">
        <f>SUM(N19:N25)</f>
        <v>0</v>
      </c>
      <c r="O26" s="97">
        <f>SUM(O19:O25)</f>
        <v>7384031</v>
      </c>
      <c r="P26" s="97">
        <f>SUM(P19:P25)</f>
        <v>6400822.16</v>
      </c>
      <c r="Q26" s="98">
        <f>P26/O26*100</f>
        <v>86.68465991001393</v>
      </c>
      <c r="R26" s="100"/>
      <c r="S26" s="100"/>
      <c r="T26" s="98"/>
      <c r="U26" s="97">
        <f>SUM(U19:U25)</f>
        <v>16631273</v>
      </c>
      <c r="V26" s="97">
        <f>SUM(V19:V25)</f>
        <v>14878086.14</v>
      </c>
      <c r="W26" s="98">
        <f t="shared" si="5"/>
        <v>89.45849268423409</v>
      </c>
      <c r="X26" s="97">
        <f>SUM(X19:X25)</f>
        <v>3317147</v>
      </c>
      <c r="Y26" s="97">
        <f>SUM(Y19:Y25)</f>
        <v>2629838.8099999996</v>
      </c>
      <c r="Z26" s="54">
        <f t="shared" si="6"/>
        <v>79.280140735397</v>
      </c>
    </row>
    <row r="27" spans="1:26" ht="22.5" customHeight="1" thickBot="1">
      <c r="A27" s="18"/>
      <c r="B27" s="118" t="s">
        <v>32</v>
      </c>
      <c r="C27" s="94">
        <f>C10+C18+C26</f>
        <v>168647986</v>
      </c>
      <c r="D27" s="115">
        <f>D10+D18+D26</f>
        <v>171206706.29000002</v>
      </c>
      <c r="E27" s="96">
        <f t="shared" si="0"/>
        <v>101.51719587686034</v>
      </c>
      <c r="F27" s="117">
        <f>F10+F18+F26</f>
        <v>160080198</v>
      </c>
      <c r="G27" s="97">
        <f>G10+G18+G26</f>
        <v>132762838.4</v>
      </c>
      <c r="H27" s="119">
        <f t="shared" si="1"/>
        <v>82.93520376580244</v>
      </c>
      <c r="I27" s="97">
        <f>I10+I18+I26</f>
        <v>32119523</v>
      </c>
      <c r="J27" s="97">
        <f>J10+J18+J26</f>
        <v>26253679.800000004</v>
      </c>
      <c r="K27" s="119">
        <f t="shared" si="2"/>
        <v>81.73745232767001</v>
      </c>
      <c r="L27" s="97">
        <f>L10+L18+L26</f>
        <v>822350</v>
      </c>
      <c r="M27" s="97">
        <f>M10+M18+M26</f>
        <v>662436.78</v>
      </c>
      <c r="N27" s="120">
        <f>N10+N18+N26</f>
        <v>80.55411686021768</v>
      </c>
      <c r="O27" s="97">
        <f>O10+O18+O26</f>
        <v>47923309</v>
      </c>
      <c r="P27" s="97">
        <f>P10+P18+P26</f>
        <v>39610713.46000001</v>
      </c>
      <c r="Q27" s="119">
        <f>P27/O27*100</f>
        <v>82.65437902044704</v>
      </c>
      <c r="R27" s="97"/>
      <c r="S27" s="97"/>
      <c r="T27" s="121"/>
      <c r="U27" s="97">
        <f>U10+U18+U26</f>
        <v>60076349</v>
      </c>
      <c r="V27" s="97">
        <f>V10+V18+V26</f>
        <v>51897616.15</v>
      </c>
      <c r="W27" s="119">
        <f t="shared" si="5"/>
        <v>86.38610204158711</v>
      </c>
      <c r="X27" s="97">
        <f>X10+X18+X26</f>
        <v>9619575</v>
      </c>
      <c r="Y27" s="97">
        <f>Y10+Y18+Y26</f>
        <v>7313338.47</v>
      </c>
      <c r="Z27" s="122">
        <f t="shared" si="6"/>
        <v>76.02558813669003</v>
      </c>
    </row>
    <row r="28" spans="1:26" ht="28.5" customHeight="1" thickBot="1">
      <c r="A28" s="123"/>
      <c r="B28" s="124" t="s">
        <v>33</v>
      </c>
      <c r="C28" s="125">
        <v>636578505</v>
      </c>
      <c r="D28" s="126">
        <v>592904431.95</v>
      </c>
      <c r="E28" s="127">
        <f t="shared" si="0"/>
        <v>93.13924791569896</v>
      </c>
      <c r="F28" s="128">
        <v>623864376</v>
      </c>
      <c r="G28" s="129">
        <v>535085701.93000025</v>
      </c>
      <c r="H28" s="119">
        <f t="shared" si="1"/>
        <v>85.76955545382836</v>
      </c>
      <c r="I28" s="130">
        <v>3801598</v>
      </c>
      <c r="J28" s="130">
        <v>3078684.31</v>
      </c>
      <c r="K28" s="119">
        <f t="shared" si="2"/>
        <v>80.98395227480654</v>
      </c>
      <c r="L28" s="131"/>
      <c r="M28" s="132"/>
      <c r="N28" s="133"/>
      <c r="O28" s="131">
        <v>173584792</v>
      </c>
      <c r="P28" s="132">
        <v>136978646.66</v>
      </c>
      <c r="Q28" s="119">
        <f>P28/O28*100</f>
        <v>78.91166333281086</v>
      </c>
      <c r="R28" s="131">
        <v>89258207</v>
      </c>
      <c r="S28" s="132">
        <v>77214440.50999999</v>
      </c>
      <c r="T28" s="119">
        <f>S28/R28*100</f>
        <v>86.50682453211276</v>
      </c>
      <c r="U28" s="131"/>
      <c r="V28" s="132"/>
      <c r="W28" s="119"/>
      <c r="X28" s="131">
        <v>17035024</v>
      </c>
      <c r="Y28" s="132">
        <v>14543980.329999996</v>
      </c>
      <c r="Z28" s="122">
        <f t="shared" si="6"/>
        <v>85.37692890834786</v>
      </c>
    </row>
    <row r="29" spans="1:26" ht="24.75" customHeight="1" thickBot="1">
      <c r="A29" s="81"/>
      <c r="B29" s="134" t="s">
        <v>34</v>
      </c>
      <c r="C29" s="135">
        <f>C27+C28</f>
        <v>805226491</v>
      </c>
      <c r="D29" s="136">
        <f>D27+D28</f>
        <v>764111138.24</v>
      </c>
      <c r="E29" s="96">
        <f t="shared" si="0"/>
        <v>94.89393937984586</v>
      </c>
      <c r="F29" s="137">
        <f>F27+F28</f>
        <v>783944574</v>
      </c>
      <c r="G29" s="138">
        <f>G27+G28</f>
        <v>667848540.3300003</v>
      </c>
      <c r="H29" s="98">
        <f t="shared" si="1"/>
        <v>85.19078548147465</v>
      </c>
      <c r="I29" s="137">
        <f>I27+I28</f>
        <v>35921121</v>
      </c>
      <c r="J29" s="137">
        <f>J27+J28</f>
        <v>29332364.110000003</v>
      </c>
      <c r="K29" s="98">
        <f t="shared" si="2"/>
        <v>81.65770803756376</v>
      </c>
      <c r="L29" s="138">
        <f>L27+L28</f>
        <v>822350</v>
      </c>
      <c r="M29" s="138">
        <f>M27+M28</f>
        <v>662436.78</v>
      </c>
      <c r="N29" s="46">
        <f>N27+N28</f>
        <v>80.55411686021768</v>
      </c>
      <c r="O29" s="138">
        <f>O27+O28</f>
        <v>221508101</v>
      </c>
      <c r="P29" s="138">
        <f>P27+P28</f>
        <v>176589360.12</v>
      </c>
      <c r="Q29" s="98">
        <f>P29/O29*100</f>
        <v>79.72140040151399</v>
      </c>
      <c r="R29" s="138">
        <f>R27+R28</f>
        <v>89258207</v>
      </c>
      <c r="S29" s="138">
        <f>S27+S28</f>
        <v>77214440.50999999</v>
      </c>
      <c r="T29" s="98">
        <f>S29/R29*100</f>
        <v>86.50682453211276</v>
      </c>
      <c r="U29" s="138">
        <f>U27+U28</f>
        <v>60076349</v>
      </c>
      <c r="V29" s="138">
        <f>V27+V28</f>
        <v>51897616.15</v>
      </c>
      <c r="W29" s="98">
        <f>V29/U29*100</f>
        <v>86.38610204158711</v>
      </c>
      <c r="X29" s="138">
        <f>X27+X28</f>
        <v>26654599</v>
      </c>
      <c r="Y29" s="138">
        <f>Y27+Y28</f>
        <v>21857318.799999997</v>
      </c>
      <c r="Z29" s="54">
        <f t="shared" si="6"/>
        <v>82.00205450474043</v>
      </c>
    </row>
    <row r="30" spans="9:25" ht="12.75">
      <c r="I30" s="139"/>
      <c r="J30" s="140"/>
      <c r="K30" s="139"/>
      <c r="L30" s="139"/>
      <c r="M30" s="139"/>
      <c r="N30" s="139"/>
      <c r="O30" s="139"/>
      <c r="P30" s="140"/>
      <c r="Q30" s="139"/>
      <c r="R30" s="139"/>
      <c r="S30" s="140"/>
      <c r="T30" s="139"/>
      <c r="U30" s="139"/>
      <c r="V30" s="139"/>
      <c r="W30" s="139"/>
      <c r="X30" s="139"/>
      <c r="Y30" s="140"/>
    </row>
    <row r="32" spans="6:7" ht="12.75">
      <c r="F32" s="140"/>
      <c r="G32" s="140"/>
    </row>
    <row r="33" ht="12.75">
      <c r="F33" s="140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2017-12-11T12:11:17Z</cp:lastPrinted>
  <dcterms:created xsi:type="dcterms:W3CDTF">2017-12-11T12:08:41Z</dcterms:created>
  <dcterms:modified xsi:type="dcterms:W3CDTF">2017-12-11T12:19:36Z</dcterms:modified>
  <cp:category/>
  <cp:version/>
  <cp:contentType/>
  <cp:contentStatus/>
</cp:coreProperties>
</file>