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6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<sst xmlns="http://schemas.openxmlformats.org/spreadsheetml/2006/main" count="56" uniqueCount="37">
  <si>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12 03.2018</t>
  </si>
  <si>
    <t>Інформація про надходження та використання коштів місцевих бюджетів Дергачівського району (станом на 12.03.2018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</si>
  <si>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</si>
  <si>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</si>
  <si>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</si>
  <si>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</si>
  <si>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</si>
  <si>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</si>
  <si>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</si>
  <si>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</si>
  <si>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</si>
  <si>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</si>
  <si>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за 
січень-березень</t>
  </si>
  <si>
    <t>виконання по доходах за січень-березень</t>
  </si>
  <si>
    <t>%</t>
  </si>
  <si>
    <t>затерджено з урахуванням змін на 
січень-березень</t>
  </si>
  <si>
    <t>касові видатки  за січень-березень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</si>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</sst>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352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33" xfId="0" applyFont="1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 wrapText="1"/>
    </xf>
    <xf numFmtId="0" fontId="4" fillId="0" borderId="16" xfId="335" applyFont="1" applyBorder="1">
      <alignment/>
      <protection/>
    </xf>
    <xf numFmtId="1" fontId="4" fillId="0" borderId="18" xfId="335" applyNumberFormat="1" applyFont="1" applyBorder="1">
      <alignment/>
      <protection/>
    </xf>
    <xf numFmtId="172" fontId="6" fillId="0" borderId="21" xfId="0" applyNumberFormat="1" applyFont="1" applyFill="1" applyBorder="1" applyAlignment="1">
      <alignment vertical="center"/>
    </xf>
    <xf numFmtId="174" fontId="8" fillId="0" borderId="27" xfId="334" applyNumberFormat="1" applyFont="1" applyFill="1" applyBorder="1" applyAlignment="1">
      <alignment vertical="center" wrapText="1"/>
      <protection/>
    </xf>
    <xf numFmtId="172" fontId="6" fillId="0" borderId="27" xfId="0" applyNumberFormat="1" applyFont="1" applyFill="1" applyBorder="1" applyAlignment="1">
      <alignment horizontal="center" vertical="center"/>
    </xf>
    <xf numFmtId="174" fontId="8" fillId="0" borderId="17" xfId="339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4" fontId="8" fillId="0" borderId="17" xfId="333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" fontId="8" fillId="0" borderId="17" xfId="338" applyNumberFormat="1" applyFont="1" applyFill="1" applyBorder="1" applyAlignment="1">
      <alignment vertical="center" wrapText="1"/>
      <protection/>
    </xf>
    <xf numFmtId="172" fontId="6" fillId="0" borderId="18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 wrapText="1"/>
    </xf>
    <xf numFmtId="0" fontId="4" fillId="0" borderId="38" xfId="335" applyFont="1" applyBorder="1">
      <alignment/>
      <protection/>
    </xf>
    <xf numFmtId="1" fontId="4" fillId="0" borderId="39" xfId="335" applyNumberFormat="1" applyFont="1" applyBorder="1">
      <alignment/>
      <protection/>
    </xf>
    <xf numFmtId="172" fontId="6" fillId="0" borderId="40" xfId="0" applyNumberFormat="1" applyFont="1" applyFill="1" applyBorder="1" applyAlignment="1">
      <alignment vertical="center"/>
    </xf>
    <xf numFmtId="174" fontId="4" fillId="0" borderId="41" xfId="334" applyNumberFormat="1" applyFill="1" applyBorder="1" applyAlignment="1">
      <alignment vertical="center" wrapText="1"/>
      <protection/>
    </xf>
    <xf numFmtId="172" fontId="6" fillId="0" borderId="41" xfId="0" applyNumberFormat="1" applyFont="1" applyFill="1" applyBorder="1" applyAlignment="1">
      <alignment vertical="center"/>
    </xf>
    <xf numFmtId="174" fontId="4" fillId="0" borderId="41" xfId="339" applyNumberFormat="1" applyFont="1" applyBorder="1" applyAlignment="1">
      <alignment vertical="center" wrapText="1"/>
      <protection/>
    </xf>
    <xf numFmtId="1" fontId="4" fillId="0" borderId="41" xfId="338" applyNumberFormat="1" applyFont="1" applyFill="1" applyBorder="1" applyAlignment="1">
      <alignment vertical="center" wrapText="1"/>
      <protection/>
    </xf>
    <xf numFmtId="174" fontId="0" fillId="0" borderId="41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vertical="center" wrapText="1"/>
    </xf>
    <xf numFmtId="0" fontId="4" fillId="0" borderId="43" xfId="335" applyFont="1" applyBorder="1">
      <alignment/>
      <protection/>
    </xf>
    <xf numFmtId="1" fontId="4" fillId="0" borderId="44" xfId="335" applyNumberFormat="1" applyFont="1" applyBorder="1">
      <alignment/>
      <protection/>
    </xf>
    <xf numFmtId="172" fontId="6" fillId="0" borderId="45" xfId="0" applyNumberFormat="1" applyFont="1" applyFill="1" applyBorder="1" applyAlignment="1">
      <alignment vertical="center"/>
    </xf>
    <xf numFmtId="174" fontId="4" fillId="0" borderId="24" xfId="334" applyNumberFormat="1" applyFill="1" applyBorder="1" applyAlignment="1">
      <alignment vertical="center" wrapText="1"/>
      <protection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8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74" fontId="4" fillId="0" borderId="24" xfId="333" applyNumberFormat="1" applyBorder="1" applyAlignment="1">
      <alignment vertical="center" wrapText="1"/>
      <protection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40" applyNumberFormat="1" applyFont="1" applyFill="1" applyBorder="1" applyAlignment="1">
      <alignment vertical="center" wrapText="1"/>
      <protection/>
    </xf>
    <xf numFmtId="0" fontId="0" fillId="0" borderId="3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 wrapText="1"/>
    </xf>
    <xf numFmtId="172" fontId="6" fillId="0" borderId="47" xfId="0" applyNumberFormat="1" applyFont="1" applyFill="1" applyBorder="1" applyAlignment="1">
      <alignment vertical="center"/>
    </xf>
    <xf numFmtId="174" fontId="4" fillId="0" borderId="41" xfId="341" applyNumberFormat="1" applyFont="1" applyBorder="1" applyAlignment="1">
      <alignment vertical="center" wrapText="1"/>
      <protection/>
    </xf>
    <xf numFmtId="172" fontId="6" fillId="0" borderId="48" xfId="0" applyNumberFormat="1" applyFont="1" applyFill="1" applyBorder="1" applyAlignment="1">
      <alignment vertical="center"/>
    </xf>
    <xf numFmtId="174" fontId="4" fillId="0" borderId="49" xfId="339" applyNumberFormat="1" applyFont="1" applyBorder="1" applyAlignment="1">
      <alignment vertical="center" wrapText="1"/>
      <protection/>
    </xf>
    <xf numFmtId="1" fontId="0" fillId="0" borderId="48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1" fontId="4" fillId="0" borderId="48" xfId="338" applyNumberFormat="1" applyFont="1" applyFill="1" applyBorder="1" applyAlignment="1">
      <alignment vertical="center" wrapText="1"/>
      <protection/>
    </xf>
    <xf numFmtId="174" fontId="0" fillId="0" borderId="48" xfId="0" applyNumberFormat="1" applyFont="1" applyFill="1" applyBorder="1" applyAlignment="1">
      <alignment vertical="center" wrapText="1"/>
    </xf>
    <xf numFmtId="172" fontId="6" fillId="0" borderId="50" xfId="0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 wrapText="1"/>
    </xf>
    <xf numFmtId="1" fontId="6" fillId="0" borderId="17" xfId="0" applyNumberFormat="1" applyFont="1" applyFill="1" applyBorder="1" applyAlignment="1">
      <alignment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24" xfId="336" applyBorder="1">
      <alignment/>
      <protection/>
    </xf>
    <xf numFmtId="172" fontId="6" fillId="0" borderId="52" xfId="0" applyNumberFormat="1" applyFont="1" applyFill="1" applyBorder="1" applyAlignment="1">
      <alignment vertical="center"/>
    </xf>
    <xf numFmtId="174" fontId="4" fillId="0" borderId="24" xfId="339" applyNumberFormat="1" applyFont="1" applyBorder="1" applyAlignment="1">
      <alignment vertical="center" wrapText="1"/>
      <protection/>
    </xf>
    <xf numFmtId="14" fontId="0" fillId="0" borderId="41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1" fontId="0" fillId="0" borderId="41" xfId="0" applyNumberFormat="1" applyFont="1" applyFill="1" applyBorder="1" applyAlignment="1">
      <alignment vertical="center"/>
    </xf>
    <xf numFmtId="174" fontId="0" fillId="0" borderId="41" xfId="0" applyNumberFormat="1" applyFont="1" applyFill="1" applyBorder="1" applyAlignment="1">
      <alignment vertical="center" wrapText="1"/>
    </xf>
    <xf numFmtId="1" fontId="0" fillId="0" borderId="41" xfId="0" applyNumberFormat="1" applyFont="1" applyFill="1" applyBorder="1" applyAlignment="1">
      <alignment vertical="center" wrapText="1"/>
    </xf>
    <xf numFmtId="172" fontId="6" fillId="0" borderId="53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72" fontId="6" fillId="0" borderId="54" xfId="0" applyNumberFormat="1" applyFont="1" applyFill="1" applyBorder="1" applyAlignment="1">
      <alignment vertical="center"/>
    </xf>
    <xf numFmtId="14" fontId="0" fillId="0" borderId="48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" fontId="6" fillId="0" borderId="30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" fontId="6" fillId="0" borderId="55" xfId="0" applyNumberFormat="1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172" fontId="6" fillId="0" borderId="57" xfId="0" applyNumberFormat="1" applyFont="1" applyFill="1" applyBorder="1" applyAlignment="1">
      <alignment vertical="center"/>
    </xf>
    <xf numFmtId="172" fontId="6" fillId="0" borderId="57" xfId="0" applyNumberFormat="1" applyFont="1" applyFill="1" applyBorder="1" applyAlignment="1">
      <alignment horizontal="center" vertical="center"/>
    </xf>
    <xf numFmtId="172" fontId="6" fillId="0" borderId="58" xfId="0" applyNumberFormat="1" applyFont="1" applyFill="1" applyBorder="1" applyAlignment="1">
      <alignment vertical="center"/>
    </xf>
    <xf numFmtId="172" fontId="6" fillId="0" borderId="59" xfId="0" applyNumberFormat="1" applyFont="1" applyFill="1" applyBorder="1" applyAlignment="1">
      <alignment vertical="center"/>
    </xf>
    <xf numFmtId="0" fontId="6" fillId="0" borderId="51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4" fillId="0" borderId="43" xfId="337" applyFont="1" applyBorder="1">
      <alignment/>
      <protection/>
    </xf>
    <xf numFmtId="1" fontId="4" fillId="0" borderId="44" xfId="337" applyNumberFormat="1" applyFont="1" applyBorder="1">
      <alignment/>
      <protection/>
    </xf>
    <xf numFmtId="172" fontId="6" fillId="0" borderId="12" xfId="0" applyNumberFormat="1" applyFont="1" applyFill="1" applyBorder="1" applyAlignment="1">
      <alignment vertical="center"/>
    </xf>
    <xf numFmtId="174" fontId="8" fillId="0" borderId="48" xfId="341" applyNumberFormat="1" applyFont="1" applyBorder="1" applyAlignment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174" fontId="8" fillId="0" borderId="48" xfId="339" applyNumberFormat="1" applyFont="1" applyBorder="1" applyAlignment="1">
      <alignment vertical="center" wrapText="1"/>
      <protection/>
    </xf>
    <xf numFmtId="174" fontId="6" fillId="0" borderId="57" xfId="0" applyNumberFormat="1" applyFont="1" applyFill="1" applyBorder="1" applyAlignment="1">
      <alignment vertical="center"/>
    </xf>
    <xf numFmtId="1" fontId="8" fillId="0" borderId="57" xfId="338" applyNumberFormat="1" applyFont="1" applyFill="1" applyBorder="1" applyAlignment="1">
      <alignment vertical="center" wrapText="1"/>
      <protection/>
    </xf>
    <xf numFmtId="172" fontId="6" fillId="0" borderId="57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right" vertical="center"/>
    </xf>
    <xf numFmtId="1" fontId="6" fillId="0" borderId="55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</cellXfs>
  <cellStyles count="33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22 05  2017" xfId="333"/>
    <cellStyle name="Обычный_ВИДАТКИ 2802 2018" xfId="334"/>
    <cellStyle name="Обычный_доходи 11 08 2017" xfId="335"/>
    <cellStyle name="Обычный_доходи 20 10 2017" xfId="336"/>
    <cellStyle name="Обычный_доходи 24.04 2017" xfId="337"/>
    <cellStyle name="Обычный_жовтень касові" xfId="338"/>
    <cellStyle name="Обычный_Книга1" xfId="339"/>
    <cellStyle name="Обычный_КФК" xfId="340"/>
    <cellStyle name="Обычный_щопонеділка" xfId="341"/>
    <cellStyle name="Followed Hyperlink" xfId="342"/>
    <cellStyle name="Плохой" xfId="343"/>
    <cellStyle name="Пояснение" xfId="344"/>
    <cellStyle name="Примечание" xfId="345"/>
    <cellStyle name="Percent" xfId="346"/>
    <cellStyle name="Связанная ячейка" xfId="347"/>
    <cellStyle name="Текст предупреждения" xfId="348"/>
    <cellStyle name="Comma" xfId="349"/>
    <cellStyle name="Comma [0]" xfId="350"/>
    <cellStyle name="Хороший" xfId="3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3"/>
  <sheetViews>
    <sheetView tabSelected="1" workbookViewId="0" topLeftCell="A1">
      <pane xSplit="2" ySplit="9" topLeftCell="M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B34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 t="s">
        <v>0</v>
      </c>
      <c r="C2" s="4"/>
      <c r="D2" s="4"/>
    </row>
    <row r="5" spans="2:26" ht="18">
      <c r="B5" s="5" t="s">
        <v>1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2</v>
      </c>
      <c r="D7" s="10"/>
      <c r="E7" s="11"/>
      <c r="F7" s="12" t="s">
        <v>3</v>
      </c>
      <c r="G7" s="13"/>
      <c r="H7" s="14"/>
      <c r="I7" s="15" t="s">
        <v>4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5</v>
      </c>
      <c r="C8" s="20"/>
      <c r="D8" s="20"/>
      <c r="E8" s="21"/>
      <c r="F8" s="22"/>
      <c r="G8" s="23"/>
      <c r="H8" s="24"/>
      <c r="I8" s="15" t="s">
        <v>6</v>
      </c>
      <c r="J8" s="16"/>
      <c r="K8" s="17"/>
      <c r="L8" s="15" t="s">
        <v>7</v>
      </c>
      <c r="M8" s="16"/>
      <c r="N8" s="17"/>
      <c r="O8" s="25" t="s">
        <v>8</v>
      </c>
      <c r="P8" s="26"/>
      <c r="Q8" s="26"/>
      <c r="R8" s="26" t="s">
        <v>9</v>
      </c>
      <c r="S8" s="26"/>
      <c r="T8" s="26"/>
      <c r="U8" s="27" t="s">
        <v>10</v>
      </c>
      <c r="V8" s="26"/>
      <c r="W8" s="26"/>
      <c r="X8" s="26" t="s">
        <v>11</v>
      </c>
      <c r="Y8" s="26"/>
      <c r="Z8" s="28"/>
    </row>
    <row r="9" spans="1:26" ht="87.75" customHeight="1" thickBot="1">
      <c r="A9" s="18"/>
      <c r="B9" s="29"/>
      <c r="C9" s="30" t="s">
        <v>12</v>
      </c>
      <c r="D9" s="31" t="s">
        <v>13</v>
      </c>
      <c r="E9" s="32" t="s">
        <v>14</v>
      </c>
      <c r="F9" s="33" t="s">
        <v>15</v>
      </c>
      <c r="G9" s="34" t="s">
        <v>16</v>
      </c>
      <c r="H9" s="35" t="s">
        <v>14</v>
      </c>
      <c r="I9" s="36" t="s">
        <v>15</v>
      </c>
      <c r="J9" s="37" t="s">
        <v>16</v>
      </c>
      <c r="K9" s="38" t="s">
        <v>14</v>
      </c>
      <c r="L9" s="36" t="s">
        <v>15</v>
      </c>
      <c r="M9" s="37" t="s">
        <v>16</v>
      </c>
      <c r="N9" s="38" t="s">
        <v>14</v>
      </c>
      <c r="O9" s="36" t="s">
        <v>15</v>
      </c>
      <c r="P9" s="37" t="s">
        <v>16</v>
      </c>
      <c r="Q9" s="38" t="s">
        <v>14</v>
      </c>
      <c r="R9" s="36" t="s">
        <v>15</v>
      </c>
      <c r="S9" s="37" t="s">
        <v>16</v>
      </c>
      <c r="T9" s="38" t="s">
        <v>14</v>
      </c>
      <c r="U9" s="36" t="s">
        <v>15</v>
      </c>
      <c r="V9" s="37" t="s">
        <v>16</v>
      </c>
      <c r="W9" s="38" t="s">
        <v>14</v>
      </c>
      <c r="X9" s="36" t="s">
        <v>15</v>
      </c>
      <c r="Y9" s="37" t="s">
        <v>16</v>
      </c>
      <c r="Z9" s="39" t="s">
        <v>14</v>
      </c>
    </row>
    <row r="10" spans="1:26" ht="42.75" customHeight="1" thickBot="1">
      <c r="A10" s="40"/>
      <c r="B10" s="41" t="s">
        <v>17</v>
      </c>
      <c r="C10" s="42">
        <v>12407394</v>
      </c>
      <c r="D10" s="43">
        <v>10245988.690000001</v>
      </c>
      <c r="E10" s="44">
        <f aca="true" t="shared" si="0" ref="E10:E29">D10/C10*100</f>
        <v>82.57969957269029</v>
      </c>
      <c r="F10" s="45">
        <v>10927434</v>
      </c>
      <c r="G10" s="45">
        <v>4405304.55</v>
      </c>
      <c r="H10" s="46">
        <f aca="true" t="shared" si="1" ref="H10:H29">G10/F10*100</f>
        <v>40.31417211030512</v>
      </c>
      <c r="I10" s="47">
        <v>1990034</v>
      </c>
      <c r="J10" s="47">
        <v>842124.31</v>
      </c>
      <c r="K10" s="48">
        <f aca="true" t="shared" si="2" ref="K10:K29">J10/I10*100</f>
        <v>42.31708151720021</v>
      </c>
      <c r="L10" s="49"/>
      <c r="M10" s="50"/>
      <c r="N10" s="51"/>
      <c r="O10" s="52">
        <v>4869400</v>
      </c>
      <c r="P10" s="52">
        <v>2593781.75</v>
      </c>
      <c r="Q10" s="53">
        <f aca="true" t="shared" si="3" ref="Q10:Q15">P10/O10*100</f>
        <v>53.26696820963568</v>
      </c>
      <c r="R10" s="54"/>
      <c r="S10" s="54"/>
      <c r="T10" s="48"/>
      <c r="U10" s="55">
        <v>2641000</v>
      </c>
      <c r="V10" s="55">
        <v>827460.7</v>
      </c>
      <c r="W10" s="48">
        <f aca="true" t="shared" si="4" ref="W10:W18">V10/U10*100</f>
        <v>31.331340401363118</v>
      </c>
      <c r="X10" s="55"/>
      <c r="Y10" s="55"/>
      <c r="Z10" s="56"/>
    </row>
    <row r="11" spans="1:26" ht="39.75" customHeight="1">
      <c r="A11" s="18"/>
      <c r="B11" s="57" t="s">
        <v>18</v>
      </c>
      <c r="C11" s="58">
        <v>2410084</v>
      </c>
      <c r="D11" s="59">
        <v>2221640.01</v>
      </c>
      <c r="E11" s="60">
        <f t="shared" si="0"/>
        <v>92.18101983167391</v>
      </c>
      <c r="F11" s="61">
        <v>2595534</v>
      </c>
      <c r="G11" s="61">
        <v>1111499.41</v>
      </c>
      <c r="H11" s="62">
        <f t="shared" si="1"/>
        <v>42.823534964288655</v>
      </c>
      <c r="I11" s="63">
        <v>581690</v>
      </c>
      <c r="J11" s="63">
        <v>361065.99</v>
      </c>
      <c r="K11" s="62">
        <f t="shared" si="2"/>
        <v>62.07189224501023</v>
      </c>
      <c r="L11" s="64"/>
      <c r="M11" s="64"/>
      <c r="N11" s="62"/>
      <c r="O11" s="64">
        <v>1020253</v>
      </c>
      <c r="P11" s="64">
        <v>484458.3</v>
      </c>
      <c r="Q11" s="62">
        <f t="shared" si="3"/>
        <v>47.48413383739131</v>
      </c>
      <c r="R11" s="65"/>
      <c r="S11" s="65"/>
      <c r="T11" s="62"/>
      <c r="U11" s="64">
        <v>650831</v>
      </c>
      <c r="V11" s="64">
        <v>94350.88</v>
      </c>
      <c r="W11" s="62">
        <f t="shared" si="4"/>
        <v>14.496986160769849</v>
      </c>
      <c r="X11" s="64">
        <v>307810</v>
      </c>
      <c r="Y11" s="64">
        <v>171624.24</v>
      </c>
      <c r="Z11" s="66">
        <f>Y11/X11*100</f>
        <v>55.75655111919691</v>
      </c>
    </row>
    <row r="12" spans="1:26" ht="24.75" customHeight="1">
      <c r="A12" s="18"/>
      <c r="B12" s="67" t="s">
        <v>19</v>
      </c>
      <c r="C12" s="68">
        <v>2489208</v>
      </c>
      <c r="D12" s="69">
        <v>2405769.49</v>
      </c>
      <c r="E12" s="70">
        <f t="shared" si="0"/>
        <v>96.64798964168524</v>
      </c>
      <c r="F12" s="71">
        <v>2630662</v>
      </c>
      <c r="G12" s="71">
        <v>1132360.53</v>
      </c>
      <c r="H12" s="72">
        <f t="shared" si="1"/>
        <v>43.044698634792304</v>
      </c>
      <c r="I12" s="63">
        <v>1149443</v>
      </c>
      <c r="J12" s="63">
        <v>495666.31</v>
      </c>
      <c r="K12" s="72">
        <f t="shared" si="2"/>
        <v>43.122304455288344</v>
      </c>
      <c r="L12" s="73"/>
      <c r="M12" s="73"/>
      <c r="N12" s="72"/>
      <c r="O12" s="74">
        <v>705049</v>
      </c>
      <c r="P12" s="74">
        <v>414365.97</v>
      </c>
      <c r="Q12" s="72">
        <f t="shared" si="3"/>
        <v>58.77123008471751</v>
      </c>
      <c r="R12" s="75"/>
      <c r="S12" s="75"/>
      <c r="T12" s="72"/>
      <c r="U12" s="74">
        <v>340000</v>
      </c>
      <c r="V12" s="74">
        <v>36671.61</v>
      </c>
      <c r="W12" s="72">
        <f t="shared" si="4"/>
        <v>10.785767647058824</v>
      </c>
      <c r="X12" s="74">
        <v>366070</v>
      </c>
      <c r="Y12" s="74">
        <v>156156.64</v>
      </c>
      <c r="Z12" s="76">
        <f>Y12/X12*100</f>
        <v>42.65759007840031</v>
      </c>
    </row>
    <row r="13" spans="1:26" ht="25.5" hidden="1">
      <c r="A13" s="18"/>
      <c r="B13" s="67" t="s">
        <v>20</v>
      </c>
      <c r="C13" s="68"/>
      <c r="D13" s="69"/>
      <c r="E13" s="70" t="e">
        <f t="shared" si="0"/>
        <v>#DIV/0!</v>
      </c>
      <c r="F13" s="71"/>
      <c r="G13" s="71"/>
      <c r="H13" s="72" t="e">
        <f t="shared" si="1"/>
        <v>#DIV/0!</v>
      </c>
      <c r="I13" s="63"/>
      <c r="J13" s="63"/>
      <c r="K13" s="72" t="e">
        <f t="shared" si="2"/>
        <v>#DIV/0!</v>
      </c>
      <c r="L13" s="77"/>
      <c r="M13" s="77"/>
      <c r="N13" s="72"/>
      <c r="O13" s="74"/>
      <c r="P13" s="74"/>
      <c r="Q13" s="72" t="e">
        <f t="shared" si="3"/>
        <v>#DIV/0!</v>
      </c>
      <c r="R13" s="75"/>
      <c r="S13" s="75"/>
      <c r="T13" s="72"/>
      <c r="U13" s="74"/>
      <c r="V13" s="74"/>
      <c r="W13" s="72" t="e">
        <f t="shared" si="4"/>
        <v>#DIV/0!</v>
      </c>
      <c r="X13" s="74"/>
      <c r="Y13" s="74"/>
      <c r="Z13" s="76"/>
    </row>
    <row r="14" spans="1:26" ht="25.5">
      <c r="A14" s="18"/>
      <c r="B14" s="67" t="s">
        <v>21</v>
      </c>
      <c r="C14" s="68">
        <v>3464879</v>
      </c>
      <c r="D14" s="69">
        <v>3163074.59</v>
      </c>
      <c r="E14" s="70">
        <f t="shared" si="0"/>
        <v>91.28961184503123</v>
      </c>
      <c r="F14" s="71">
        <v>3942110</v>
      </c>
      <c r="G14" s="71">
        <v>1869985.65</v>
      </c>
      <c r="H14" s="72">
        <f t="shared" si="1"/>
        <v>47.43616109139521</v>
      </c>
      <c r="I14" s="63">
        <v>852287</v>
      </c>
      <c r="J14" s="63">
        <v>494744.72</v>
      </c>
      <c r="K14" s="72">
        <f t="shared" si="2"/>
        <v>58.049075018157026</v>
      </c>
      <c r="L14" s="78">
        <v>281600</v>
      </c>
      <c r="M14" s="78">
        <v>132034.62</v>
      </c>
      <c r="N14" s="72">
        <f>M14/L14*100</f>
        <v>46.88729403409091</v>
      </c>
      <c r="O14" s="74">
        <v>1383766</v>
      </c>
      <c r="P14" s="74">
        <v>838204.67</v>
      </c>
      <c r="Q14" s="72">
        <f t="shared" si="3"/>
        <v>60.57416282810822</v>
      </c>
      <c r="R14" s="75"/>
      <c r="S14" s="75"/>
      <c r="T14" s="72"/>
      <c r="U14" s="74">
        <v>922919</v>
      </c>
      <c r="V14" s="74">
        <v>211426.71</v>
      </c>
      <c r="W14" s="72">
        <f t="shared" si="4"/>
        <v>22.908479509036002</v>
      </c>
      <c r="X14" s="74">
        <v>346038</v>
      </c>
      <c r="Y14" s="74">
        <v>193574.93</v>
      </c>
      <c r="Z14" s="76">
        <f>Y14/X14*100</f>
        <v>55.94036782087516</v>
      </c>
    </row>
    <row r="15" spans="1:26" ht="25.5">
      <c r="A15" s="18"/>
      <c r="B15" s="67" t="s">
        <v>22</v>
      </c>
      <c r="C15" s="68">
        <v>836643</v>
      </c>
      <c r="D15" s="69">
        <v>803181.42</v>
      </c>
      <c r="E15" s="70">
        <f t="shared" si="0"/>
        <v>96.00049483471446</v>
      </c>
      <c r="F15" s="71">
        <v>836643</v>
      </c>
      <c r="G15" s="71">
        <v>490842.08</v>
      </c>
      <c r="H15" s="72">
        <f t="shared" si="1"/>
        <v>58.668043598046005</v>
      </c>
      <c r="I15" s="63">
        <v>209620</v>
      </c>
      <c r="J15" s="63">
        <v>164082.81</v>
      </c>
      <c r="K15" s="72">
        <f t="shared" si="2"/>
        <v>78.27631428298827</v>
      </c>
      <c r="L15" s="79"/>
      <c r="M15" s="80"/>
      <c r="N15" s="81"/>
      <c r="O15" s="74">
        <v>492828</v>
      </c>
      <c r="P15" s="74">
        <v>255416.75</v>
      </c>
      <c r="Q15" s="72">
        <f t="shared" si="3"/>
        <v>51.82675294423207</v>
      </c>
      <c r="R15" s="75"/>
      <c r="S15" s="75"/>
      <c r="T15" s="72"/>
      <c r="U15" s="74">
        <v>21100</v>
      </c>
      <c r="V15" s="74">
        <v>10562.76</v>
      </c>
      <c r="W15" s="72">
        <f t="shared" si="4"/>
        <v>50.060473933649284</v>
      </c>
      <c r="X15" s="74">
        <v>113095</v>
      </c>
      <c r="Y15" s="74">
        <v>60779.76</v>
      </c>
      <c r="Z15" s="76">
        <f>Y15/X15*100</f>
        <v>53.74221672045626</v>
      </c>
    </row>
    <row r="16" spans="1:26" ht="25.5">
      <c r="A16" s="18"/>
      <c r="B16" s="67" t="s">
        <v>23</v>
      </c>
      <c r="C16" s="68">
        <v>568529</v>
      </c>
      <c r="D16" s="69">
        <v>930449.19</v>
      </c>
      <c r="E16" s="70">
        <f t="shared" si="0"/>
        <v>163.65905521090392</v>
      </c>
      <c r="F16" s="71">
        <v>568529</v>
      </c>
      <c r="G16" s="71">
        <v>317636.78</v>
      </c>
      <c r="H16" s="72">
        <f t="shared" si="1"/>
        <v>55.86993451521383</v>
      </c>
      <c r="I16" s="63">
        <v>351079</v>
      </c>
      <c r="J16" s="63">
        <v>191431.83</v>
      </c>
      <c r="K16" s="72">
        <f t="shared" si="2"/>
        <v>54.52671051244876</v>
      </c>
      <c r="L16" s="79"/>
      <c r="M16" s="80"/>
      <c r="N16" s="82"/>
      <c r="O16" s="83"/>
      <c r="P16" s="83"/>
      <c r="Q16" s="72"/>
      <c r="R16" s="75"/>
      <c r="S16" s="75"/>
      <c r="T16" s="72"/>
      <c r="U16" s="74">
        <v>114866</v>
      </c>
      <c r="V16" s="74">
        <v>64423.21</v>
      </c>
      <c r="W16" s="72">
        <f t="shared" si="4"/>
        <v>56.085534448836036</v>
      </c>
      <c r="X16" s="74">
        <v>99584</v>
      </c>
      <c r="Y16" s="74">
        <v>61781.74</v>
      </c>
      <c r="Z16" s="76">
        <f>Y16/X16*100</f>
        <v>62.03982567480719</v>
      </c>
    </row>
    <row r="17" spans="1:26" ht="26.25" thickBot="1">
      <c r="A17" s="84"/>
      <c r="B17" s="85" t="s">
        <v>24</v>
      </c>
      <c r="C17" s="68">
        <v>7512787</v>
      </c>
      <c r="D17" s="69">
        <v>6762462.42</v>
      </c>
      <c r="E17" s="86">
        <f t="shared" si="0"/>
        <v>90.01269994743627</v>
      </c>
      <c r="F17" s="87">
        <v>6607534</v>
      </c>
      <c r="G17" s="87">
        <v>2827008.36</v>
      </c>
      <c r="H17" s="88">
        <f t="shared" si="1"/>
        <v>42.784620707210884</v>
      </c>
      <c r="I17" s="89">
        <v>1537575</v>
      </c>
      <c r="J17" s="89">
        <v>775885.48</v>
      </c>
      <c r="K17" s="88">
        <f t="shared" si="2"/>
        <v>50.46163471700568</v>
      </c>
      <c r="L17" s="90"/>
      <c r="M17" s="91"/>
      <c r="N17" s="92"/>
      <c r="O17" s="93">
        <v>3296089</v>
      </c>
      <c r="P17" s="93">
        <v>1454311.88</v>
      </c>
      <c r="Q17" s="88">
        <f>P17/O17*100</f>
        <v>44.12234863803738</v>
      </c>
      <c r="R17" s="94"/>
      <c r="S17" s="94"/>
      <c r="T17" s="88"/>
      <c r="U17" s="93">
        <v>696463</v>
      </c>
      <c r="V17" s="93">
        <v>115789.88</v>
      </c>
      <c r="W17" s="88">
        <f t="shared" si="4"/>
        <v>16.62541728706335</v>
      </c>
      <c r="X17" s="93">
        <v>768089</v>
      </c>
      <c r="Y17" s="93">
        <v>327753.12</v>
      </c>
      <c r="Z17" s="95">
        <f>Y17/X17*100</f>
        <v>42.67124252528027</v>
      </c>
    </row>
    <row r="18" spans="1:26" ht="26.25" thickBot="1">
      <c r="A18" s="96"/>
      <c r="B18" s="97" t="s">
        <v>25</v>
      </c>
      <c r="C18" s="98">
        <f>SUM(C11:C17)</f>
        <v>17282130</v>
      </c>
      <c r="D18" s="98">
        <f>SUM(D11:D17)</f>
        <v>16286577.12</v>
      </c>
      <c r="E18" s="99">
        <f t="shared" si="0"/>
        <v>94.23940868399902</v>
      </c>
      <c r="F18" s="98">
        <f>SUM(F11:F17)</f>
        <v>17181012</v>
      </c>
      <c r="G18" s="98">
        <f>SUM(G11:G17)</f>
        <v>7749332.8100000005</v>
      </c>
      <c r="H18" s="100">
        <f t="shared" si="1"/>
        <v>45.10405330023634</v>
      </c>
      <c r="I18" s="98">
        <f>SUM(I11:I17)</f>
        <v>4681694</v>
      </c>
      <c r="J18" s="98">
        <f>SUM(J11:J17)</f>
        <v>2482877.14</v>
      </c>
      <c r="K18" s="100">
        <f t="shared" si="2"/>
        <v>53.03373394331198</v>
      </c>
      <c r="L18" s="101">
        <f>SUM(L11:L17)</f>
        <v>281600</v>
      </c>
      <c r="M18" s="98">
        <f>SUM(M11:M17)</f>
        <v>132034.62</v>
      </c>
      <c r="N18" s="100">
        <f>M18/L18*100</f>
        <v>46.88729403409091</v>
      </c>
      <c r="O18" s="98">
        <f>SUM(O11:O17)</f>
        <v>6897985</v>
      </c>
      <c r="P18" s="98">
        <f>SUM(P11:P17)</f>
        <v>3446757.57</v>
      </c>
      <c r="Q18" s="100">
        <f>P18/O18*100</f>
        <v>49.967600248478355</v>
      </c>
      <c r="R18" s="102">
        <f>SUM(R11:R17)</f>
        <v>0</v>
      </c>
      <c r="S18" s="102">
        <f>SUM(S11:S17)</f>
        <v>0</v>
      </c>
      <c r="T18" s="100"/>
      <c r="U18" s="98">
        <f>SUM(U11:U17)</f>
        <v>2746179</v>
      </c>
      <c r="V18" s="98">
        <f>SUM(V11:V17)</f>
        <v>533225.05</v>
      </c>
      <c r="W18" s="100">
        <f t="shared" si="4"/>
        <v>19.4169808304557</v>
      </c>
      <c r="X18" s="98">
        <f>SUM(X11:X17)</f>
        <v>2000686</v>
      </c>
      <c r="Y18" s="98">
        <f>SUM(Y11:Y17)</f>
        <v>971670.4299999999</v>
      </c>
      <c r="Z18" s="56">
        <f>Y18/X18*100</f>
        <v>48.56686306596837</v>
      </c>
    </row>
    <row r="19" spans="1:26" ht="25.5">
      <c r="A19" s="18"/>
      <c r="B19" s="57" t="s">
        <v>26</v>
      </c>
      <c r="C19" s="103">
        <v>183037</v>
      </c>
      <c r="D19" s="103">
        <v>234991.54</v>
      </c>
      <c r="E19" s="104">
        <f t="shared" si="0"/>
        <v>128.3847200292837</v>
      </c>
      <c r="F19" s="78">
        <v>254114</v>
      </c>
      <c r="G19" s="78">
        <v>173376.36</v>
      </c>
      <c r="H19" s="62">
        <f t="shared" si="1"/>
        <v>68.22778752843212</v>
      </c>
      <c r="I19" s="105">
        <v>254114</v>
      </c>
      <c r="J19" s="105">
        <v>173376.36</v>
      </c>
      <c r="K19" s="62">
        <f t="shared" si="2"/>
        <v>68.22778752843212</v>
      </c>
      <c r="L19" s="106"/>
      <c r="M19" s="107"/>
      <c r="N19" s="108"/>
      <c r="O19" s="109"/>
      <c r="P19" s="109"/>
      <c r="Q19" s="62"/>
      <c r="R19" s="110"/>
      <c r="S19" s="110"/>
      <c r="T19" s="62"/>
      <c r="U19" s="64">
        <v>0</v>
      </c>
      <c r="V19" s="64">
        <v>0</v>
      </c>
      <c r="W19" s="62"/>
      <c r="X19" s="111"/>
      <c r="Y19" s="111"/>
      <c r="Z19" s="66"/>
    </row>
    <row r="20" spans="1:26" ht="25.5">
      <c r="A20" s="18"/>
      <c r="B20" s="67" t="s">
        <v>27</v>
      </c>
      <c r="C20" s="103">
        <v>1442087</v>
      </c>
      <c r="D20" s="103">
        <v>1459331.54</v>
      </c>
      <c r="E20" s="112">
        <f t="shared" si="0"/>
        <v>101.1958044140194</v>
      </c>
      <c r="F20" s="78">
        <v>1506148</v>
      </c>
      <c r="G20" s="78">
        <v>945054.38</v>
      </c>
      <c r="H20" s="72">
        <f t="shared" si="1"/>
        <v>62.74644855618439</v>
      </c>
      <c r="I20" s="105">
        <v>363844</v>
      </c>
      <c r="J20" s="105">
        <v>242866.67</v>
      </c>
      <c r="K20" s="72">
        <f t="shared" si="2"/>
        <v>66.75021987445169</v>
      </c>
      <c r="L20" s="113"/>
      <c r="M20" s="80"/>
      <c r="N20" s="82"/>
      <c r="O20" s="74">
        <v>873703</v>
      </c>
      <c r="P20" s="74">
        <v>555852.67</v>
      </c>
      <c r="Q20" s="72">
        <f>P20/O20*100</f>
        <v>63.62032292438049</v>
      </c>
      <c r="R20" s="75"/>
      <c r="S20" s="75"/>
      <c r="T20" s="72"/>
      <c r="U20" s="74">
        <v>19345</v>
      </c>
      <c r="V20" s="74">
        <v>9641.84</v>
      </c>
      <c r="W20" s="72">
        <f aca="true" t="shared" si="5" ref="W20:W27">V20/U20*100</f>
        <v>49.841509433962266</v>
      </c>
      <c r="X20" s="74">
        <v>240170</v>
      </c>
      <c r="Y20" s="74">
        <v>136693.2</v>
      </c>
      <c r="Z20" s="76">
        <f aca="true" t="shared" si="6" ref="Z20:Z29">Y20/X20*100</f>
        <v>56.91518507723696</v>
      </c>
    </row>
    <row r="21" spans="1:26" ht="25.5">
      <c r="A21" s="18"/>
      <c r="B21" s="67" t="s">
        <v>28</v>
      </c>
      <c r="C21" s="103">
        <v>272032</v>
      </c>
      <c r="D21" s="103">
        <v>257094.8</v>
      </c>
      <c r="E21" s="112">
        <f t="shared" si="0"/>
        <v>94.50902834960593</v>
      </c>
      <c r="F21" s="78">
        <v>342159</v>
      </c>
      <c r="G21" s="78">
        <v>182359.58</v>
      </c>
      <c r="H21" s="72">
        <f t="shared" si="1"/>
        <v>53.29673631264996</v>
      </c>
      <c r="I21" s="105">
        <v>151488</v>
      </c>
      <c r="J21" s="105">
        <v>88020.4</v>
      </c>
      <c r="K21" s="72">
        <f t="shared" si="2"/>
        <v>58.10387621461766</v>
      </c>
      <c r="L21" s="113"/>
      <c r="M21" s="80"/>
      <c r="N21" s="82"/>
      <c r="O21" s="83"/>
      <c r="P21" s="83"/>
      <c r="Q21" s="72"/>
      <c r="R21" s="75"/>
      <c r="S21" s="75"/>
      <c r="T21" s="72"/>
      <c r="U21" s="74">
        <v>54900</v>
      </c>
      <c r="V21" s="74">
        <v>2578.23</v>
      </c>
      <c r="W21" s="72">
        <f t="shared" si="5"/>
        <v>4.696229508196721</v>
      </c>
      <c r="X21" s="74">
        <v>135771</v>
      </c>
      <c r="Y21" s="74">
        <v>91760.95</v>
      </c>
      <c r="Z21" s="76">
        <f t="shared" si="6"/>
        <v>67.58508812633036</v>
      </c>
    </row>
    <row r="22" spans="1:26" ht="25.5">
      <c r="A22" s="18"/>
      <c r="B22" s="67" t="s">
        <v>29</v>
      </c>
      <c r="C22" s="103">
        <v>1060465</v>
      </c>
      <c r="D22" s="103">
        <v>428747.45</v>
      </c>
      <c r="E22" s="112">
        <f t="shared" si="0"/>
        <v>40.43013677962026</v>
      </c>
      <c r="F22" s="78">
        <v>519914</v>
      </c>
      <c r="G22" s="78">
        <v>305321.89</v>
      </c>
      <c r="H22" s="72">
        <f t="shared" si="1"/>
        <v>58.72546036459876</v>
      </c>
      <c r="I22" s="105">
        <v>293524</v>
      </c>
      <c r="J22" s="105">
        <v>183451.2</v>
      </c>
      <c r="K22" s="72">
        <f t="shared" si="2"/>
        <v>62.49955710606289</v>
      </c>
      <c r="L22" s="113"/>
      <c r="M22" s="80"/>
      <c r="N22" s="82"/>
      <c r="O22" s="74"/>
      <c r="P22" s="74"/>
      <c r="Q22" s="72"/>
      <c r="R22" s="75"/>
      <c r="S22" s="75"/>
      <c r="T22" s="72"/>
      <c r="U22" s="74">
        <v>100461</v>
      </c>
      <c r="V22" s="74">
        <v>41403.75</v>
      </c>
      <c r="W22" s="72">
        <f t="shared" si="5"/>
        <v>41.21375459133395</v>
      </c>
      <c r="X22" s="74">
        <v>108585</v>
      </c>
      <c r="Y22" s="74">
        <v>71418.94</v>
      </c>
      <c r="Z22" s="76">
        <f t="shared" si="6"/>
        <v>65.77238108394346</v>
      </c>
    </row>
    <row r="23" spans="1:26" ht="27.75" customHeight="1">
      <c r="A23" s="18"/>
      <c r="B23" s="67" t="s">
        <v>30</v>
      </c>
      <c r="C23" s="103">
        <v>799629</v>
      </c>
      <c r="D23" s="103">
        <v>707858.23</v>
      </c>
      <c r="E23" s="112">
        <f t="shared" si="0"/>
        <v>88.52333144495759</v>
      </c>
      <c r="F23" s="78">
        <v>927166</v>
      </c>
      <c r="G23" s="78">
        <v>463167.47</v>
      </c>
      <c r="H23" s="72">
        <f t="shared" si="1"/>
        <v>49.955182782802645</v>
      </c>
      <c r="I23" s="105">
        <v>465193</v>
      </c>
      <c r="J23" s="105">
        <v>219054.45</v>
      </c>
      <c r="K23" s="72">
        <f t="shared" si="2"/>
        <v>47.08893942944112</v>
      </c>
      <c r="L23" s="113"/>
      <c r="M23" s="80"/>
      <c r="N23" s="82"/>
      <c r="O23" s="74"/>
      <c r="P23" s="74"/>
      <c r="Q23" s="72"/>
      <c r="R23" s="75"/>
      <c r="S23" s="75"/>
      <c r="T23" s="72"/>
      <c r="U23" s="74">
        <v>286715</v>
      </c>
      <c r="V23" s="74">
        <v>169193.66</v>
      </c>
      <c r="W23" s="72">
        <f t="shared" si="5"/>
        <v>59.01109464101984</v>
      </c>
      <c r="X23" s="74">
        <v>164258</v>
      </c>
      <c r="Y23" s="74">
        <v>68919.36</v>
      </c>
      <c r="Z23" s="76">
        <f t="shared" si="6"/>
        <v>41.95799291358716</v>
      </c>
    </row>
    <row r="24" spans="1:30" ht="25.5" customHeight="1" thickBot="1">
      <c r="A24" s="18"/>
      <c r="B24" s="67" t="s">
        <v>31</v>
      </c>
      <c r="C24" s="103">
        <v>380850</v>
      </c>
      <c r="D24" s="103">
        <v>500307.09</v>
      </c>
      <c r="E24" s="112">
        <f t="shared" si="0"/>
        <v>131.36591571484837</v>
      </c>
      <c r="F24" s="78">
        <v>495806</v>
      </c>
      <c r="G24" s="78">
        <v>285291.18</v>
      </c>
      <c r="H24" s="72">
        <f t="shared" si="1"/>
        <v>57.54088897673687</v>
      </c>
      <c r="I24" s="105">
        <v>349657</v>
      </c>
      <c r="J24" s="105">
        <v>184833.57</v>
      </c>
      <c r="K24" s="72">
        <f t="shared" si="2"/>
        <v>52.861395596255754</v>
      </c>
      <c r="L24" s="113"/>
      <c r="M24" s="80"/>
      <c r="N24" s="82"/>
      <c r="O24" s="83"/>
      <c r="P24" s="83"/>
      <c r="Q24" s="72"/>
      <c r="R24" s="75"/>
      <c r="S24" s="75"/>
      <c r="T24" s="72"/>
      <c r="U24" s="74">
        <v>26200</v>
      </c>
      <c r="V24" s="74">
        <v>25890</v>
      </c>
      <c r="W24" s="72">
        <f t="shared" si="5"/>
        <v>98.81679389312977</v>
      </c>
      <c r="X24" s="74">
        <v>119949</v>
      </c>
      <c r="Y24" s="74">
        <v>74567.61</v>
      </c>
      <c r="Z24" s="76">
        <f t="shared" si="6"/>
        <v>62.166095590626014</v>
      </c>
      <c r="AD24" s="114"/>
    </row>
    <row r="25" spans="1:26" ht="26.25" hidden="1" thickBot="1">
      <c r="A25" s="84"/>
      <c r="B25" s="85" t="s">
        <v>32</v>
      </c>
      <c r="C25" s="103"/>
      <c r="D25" s="103"/>
      <c r="E25" s="115" t="e">
        <f t="shared" si="0"/>
        <v>#DIV/0!</v>
      </c>
      <c r="F25" s="78"/>
      <c r="G25" s="78"/>
      <c r="H25" s="88" t="e">
        <f t="shared" si="1"/>
        <v>#DIV/0!</v>
      </c>
      <c r="I25" s="105"/>
      <c r="J25" s="105"/>
      <c r="K25" s="88" t="e">
        <f t="shared" si="2"/>
        <v>#DIV/0!</v>
      </c>
      <c r="L25" s="116"/>
      <c r="M25" s="91"/>
      <c r="N25" s="92"/>
      <c r="O25" s="93"/>
      <c r="P25" s="93"/>
      <c r="Q25" s="88" t="e">
        <f>P25/O25*100</f>
        <v>#DIV/0!</v>
      </c>
      <c r="R25" s="94"/>
      <c r="S25" s="94"/>
      <c r="T25" s="88"/>
      <c r="U25" s="93"/>
      <c r="V25" s="93"/>
      <c r="W25" s="88" t="e">
        <f t="shared" si="5"/>
        <v>#DIV/0!</v>
      </c>
      <c r="X25" s="93"/>
      <c r="Y25" s="93"/>
      <c r="Z25" s="95" t="e">
        <f t="shared" si="6"/>
        <v>#DIV/0!</v>
      </c>
    </row>
    <row r="26" spans="1:26" ht="37.5" customHeight="1" thickBot="1">
      <c r="A26" s="18"/>
      <c r="B26" s="97" t="s">
        <v>33</v>
      </c>
      <c r="C26" s="117">
        <f>SUM(C19:C25)</f>
        <v>4138100</v>
      </c>
      <c r="D26" s="118">
        <f>SUM(D19:D25)</f>
        <v>3588330.65</v>
      </c>
      <c r="E26" s="119">
        <f t="shared" si="0"/>
        <v>86.71444986829704</v>
      </c>
      <c r="F26" s="120">
        <f>SUM(F19:F25)</f>
        <v>4045307</v>
      </c>
      <c r="G26" s="98">
        <f>SUM(G19:G25)</f>
        <v>2354570.86</v>
      </c>
      <c r="H26" s="100">
        <f t="shared" si="1"/>
        <v>58.20499803846778</v>
      </c>
      <c r="I26" s="98">
        <f>SUM(I19:I25)</f>
        <v>1877820</v>
      </c>
      <c r="J26" s="98">
        <f>SUM(J19:J25)</f>
        <v>1091602.6500000001</v>
      </c>
      <c r="K26" s="100">
        <f t="shared" si="2"/>
        <v>58.13137840687607</v>
      </c>
      <c r="L26" s="102">
        <f>SUM(L19:L25)</f>
        <v>0</v>
      </c>
      <c r="M26" s="102">
        <f>SUM(M19:M25)</f>
        <v>0</v>
      </c>
      <c r="N26" s="101">
        <f>SUM(N19:N25)</f>
        <v>0</v>
      </c>
      <c r="O26" s="98">
        <f>SUM(O19:O25)</f>
        <v>873703</v>
      </c>
      <c r="P26" s="98">
        <f>SUM(P19:P25)</f>
        <v>555852.67</v>
      </c>
      <c r="Q26" s="100">
        <f>P26/O26*100</f>
        <v>63.62032292438049</v>
      </c>
      <c r="R26" s="102"/>
      <c r="S26" s="102"/>
      <c r="T26" s="100"/>
      <c r="U26" s="98">
        <f>SUM(U19:U25)</f>
        <v>487621</v>
      </c>
      <c r="V26" s="98">
        <f>SUM(V19:V25)</f>
        <v>248707.48</v>
      </c>
      <c r="W26" s="100">
        <f t="shared" si="5"/>
        <v>51.00425945560178</v>
      </c>
      <c r="X26" s="98">
        <f>SUM(X19:X25)</f>
        <v>768733</v>
      </c>
      <c r="Y26" s="98">
        <f>SUM(Y19:Y25)</f>
        <v>443360.06</v>
      </c>
      <c r="Z26" s="56">
        <f t="shared" si="6"/>
        <v>57.674128728700346</v>
      </c>
    </row>
    <row r="27" spans="1:26" ht="22.5" customHeight="1" thickBot="1">
      <c r="A27" s="18"/>
      <c r="B27" s="121" t="s">
        <v>34</v>
      </c>
      <c r="C27" s="117">
        <f>C10+C18+C26</f>
        <v>33827624</v>
      </c>
      <c r="D27" s="118">
        <f>D10+D18+D26</f>
        <v>30120896.46</v>
      </c>
      <c r="E27" s="99">
        <f t="shared" si="0"/>
        <v>89.0423059568121</v>
      </c>
      <c r="F27" s="120">
        <f>F10+F18+F26</f>
        <v>32153753</v>
      </c>
      <c r="G27" s="98">
        <f>G10+G18+G26</f>
        <v>14509208.219999999</v>
      </c>
      <c r="H27" s="122">
        <f t="shared" si="1"/>
        <v>45.124462516086375</v>
      </c>
      <c r="I27" s="98">
        <f>I10+I18+I26</f>
        <v>8549548</v>
      </c>
      <c r="J27" s="98">
        <f>J10+J18+J26</f>
        <v>4416604.100000001</v>
      </c>
      <c r="K27" s="122">
        <f t="shared" si="2"/>
        <v>51.65891927853964</v>
      </c>
      <c r="L27" s="98">
        <f>L10+L18+L26</f>
        <v>281600</v>
      </c>
      <c r="M27" s="98">
        <f>M10+M18+M26</f>
        <v>132034.62</v>
      </c>
      <c r="N27" s="123">
        <f>N10+N18+N26</f>
        <v>46.88729403409091</v>
      </c>
      <c r="O27" s="98">
        <f>O10+O18+O26</f>
        <v>12641088</v>
      </c>
      <c r="P27" s="98">
        <f>P10+P18+P26</f>
        <v>6596391.99</v>
      </c>
      <c r="Q27" s="122">
        <f>P27/O27*100</f>
        <v>52.18215386207263</v>
      </c>
      <c r="R27" s="98"/>
      <c r="S27" s="98"/>
      <c r="T27" s="124"/>
      <c r="U27" s="98">
        <f>U10+U18+U26</f>
        <v>5874800</v>
      </c>
      <c r="V27" s="98">
        <f>V10+V18+V26</f>
        <v>1609393.23</v>
      </c>
      <c r="W27" s="122">
        <f t="shared" si="5"/>
        <v>27.394859910124598</v>
      </c>
      <c r="X27" s="98">
        <f>X10+X18+X26</f>
        <v>2769419</v>
      </c>
      <c r="Y27" s="98">
        <f>Y10+Y18+Y26</f>
        <v>1415030.49</v>
      </c>
      <c r="Z27" s="125">
        <f t="shared" si="6"/>
        <v>51.09485021948647</v>
      </c>
    </row>
    <row r="28" spans="1:26" ht="28.5" customHeight="1" thickBot="1">
      <c r="A28" s="126"/>
      <c r="B28" s="127" t="s">
        <v>35</v>
      </c>
      <c r="C28" s="128">
        <v>187287000</v>
      </c>
      <c r="D28" s="129">
        <v>135355836.95999998</v>
      </c>
      <c r="E28" s="130">
        <f t="shared" si="0"/>
        <v>72.27188056832561</v>
      </c>
      <c r="F28" s="131">
        <v>198979106</v>
      </c>
      <c r="G28" s="132">
        <v>112798730.03</v>
      </c>
      <c r="H28" s="122">
        <f t="shared" si="1"/>
        <v>56.6887309414286</v>
      </c>
      <c r="I28" s="133">
        <v>1099980</v>
      </c>
      <c r="J28" s="133">
        <v>592514.97</v>
      </c>
      <c r="K28" s="122">
        <f t="shared" si="2"/>
        <v>53.865976654120985</v>
      </c>
      <c r="L28" s="134"/>
      <c r="M28" s="135"/>
      <c r="N28" s="136"/>
      <c r="O28" s="134">
        <v>49007734</v>
      </c>
      <c r="P28" s="135">
        <v>25414318.940000005</v>
      </c>
      <c r="Q28" s="122">
        <f>P28/O28*100</f>
        <v>51.85777195901367</v>
      </c>
      <c r="R28" s="134">
        <v>27453874</v>
      </c>
      <c r="S28" s="135">
        <v>14681974.86</v>
      </c>
      <c r="T28" s="122">
        <f>S28/R28*100</f>
        <v>53.47869980025405</v>
      </c>
      <c r="U28" s="134"/>
      <c r="V28" s="135"/>
      <c r="W28" s="122"/>
      <c r="X28" s="134">
        <v>3169382</v>
      </c>
      <c r="Y28" s="135">
        <v>1973412.17</v>
      </c>
      <c r="Z28" s="125">
        <f t="shared" si="6"/>
        <v>62.264888549250294</v>
      </c>
    </row>
    <row r="29" spans="1:26" ht="24.75" customHeight="1" thickBot="1">
      <c r="A29" s="84"/>
      <c r="B29" s="137" t="s">
        <v>36</v>
      </c>
      <c r="C29" s="138">
        <f>C27+C28</f>
        <v>221114624</v>
      </c>
      <c r="D29" s="139">
        <f>D27+D28</f>
        <v>165476733.42</v>
      </c>
      <c r="E29" s="99">
        <f t="shared" si="0"/>
        <v>74.83753468065504</v>
      </c>
      <c r="F29" s="140">
        <f>F27+F28</f>
        <v>231132859</v>
      </c>
      <c r="G29" s="141">
        <f>G27+G28</f>
        <v>127307938.25</v>
      </c>
      <c r="H29" s="100">
        <f t="shared" si="1"/>
        <v>55.079982483148356</v>
      </c>
      <c r="I29" s="140">
        <f>I27+I28</f>
        <v>9649528</v>
      </c>
      <c r="J29" s="140">
        <f>J27+J28</f>
        <v>5009119.07</v>
      </c>
      <c r="K29" s="100">
        <f t="shared" si="2"/>
        <v>51.91050867980279</v>
      </c>
      <c r="L29" s="141">
        <f>L27+L28</f>
        <v>281600</v>
      </c>
      <c r="M29" s="141">
        <f>M27+M28</f>
        <v>132034.62</v>
      </c>
      <c r="N29" s="48">
        <f>N27+N28</f>
        <v>46.88729403409091</v>
      </c>
      <c r="O29" s="141">
        <f>O27+O28</f>
        <v>61648822</v>
      </c>
      <c r="P29" s="141">
        <f>P27+P28</f>
        <v>32010710.930000007</v>
      </c>
      <c r="Q29" s="100">
        <f>P29/O29*100</f>
        <v>51.9242864527079</v>
      </c>
      <c r="R29" s="141">
        <f>R27+R28</f>
        <v>27453874</v>
      </c>
      <c r="S29" s="141">
        <f>S27+S28</f>
        <v>14681974.86</v>
      </c>
      <c r="T29" s="100">
        <f>S29/R29*100</f>
        <v>53.47869980025405</v>
      </c>
      <c r="U29" s="141">
        <f>U27+U28</f>
        <v>5874800</v>
      </c>
      <c r="V29" s="141">
        <f>V27+V28</f>
        <v>1609393.23</v>
      </c>
      <c r="W29" s="100">
        <f>V29/U29*100</f>
        <v>27.394859910124598</v>
      </c>
      <c r="X29" s="141">
        <f>X27+X28</f>
        <v>5938801</v>
      </c>
      <c r="Y29" s="141">
        <f>Y27+Y28</f>
        <v>3388442.66</v>
      </c>
      <c r="Z29" s="56">
        <f t="shared" si="6"/>
        <v>57.05600608607697</v>
      </c>
    </row>
    <row r="30" spans="9:25" ht="12.75">
      <c r="I30" s="142"/>
      <c r="J30" s="143"/>
      <c r="K30" s="142"/>
      <c r="L30" s="142"/>
      <c r="M30" s="142"/>
      <c r="N30" s="142"/>
      <c r="O30" s="142"/>
      <c r="P30" s="143"/>
      <c r="Q30" s="142"/>
      <c r="R30" s="142"/>
      <c r="S30" s="143"/>
      <c r="T30" s="142"/>
      <c r="U30" s="142"/>
      <c r="V30" s="142"/>
      <c r="W30" s="142"/>
      <c r="X30" s="142"/>
      <c r="Y30" s="143"/>
    </row>
    <row r="32" spans="6:7" ht="12.75">
      <c r="F32" s="143"/>
      <c r="G32" s="143"/>
    </row>
    <row r="33" ht="12.75">
      <c r="F33" s="143"/>
    </row>
  </sheetData>
  <sheetProtection/>
  <mergeCells count="11"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  <mergeCell ref="L8:N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2018-03-12T08:51:33Z</dcterms:created>
  <dcterms:modified xsi:type="dcterms:W3CDTF">2018-03-12T08:52:21Z</dcterms:modified>
  <cp:category/>
  <cp:version/>
  <cp:contentType/>
  <cp:contentStatus/>
</cp:coreProperties>
</file>