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<sst xmlns="http://schemas.openxmlformats.org/spreadsheetml/2006/main" count="55" uniqueCount="36">
  <si>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12.11.2018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</si>
  <si>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</si>
  <si>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</si>
  <si>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</si>
  <si>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</si>
  <si>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</si>
  <si>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</si>
  <si>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</si>
  <si>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</si>
  <si>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</si>
  <si>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</si>
  <si>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</si>
  <si>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виконано
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</si>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</sst>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6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 wrapText="1"/>
    </xf>
    <xf numFmtId="172" fontId="11" fillId="0" borderId="32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172" fontId="11" fillId="0" borderId="39" xfId="0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72" fontId="11" fillId="0" borderId="39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1" fillId="0" borderId="39" xfId="0" applyNumberFormat="1" applyFont="1" applyFill="1" applyBorder="1" applyAlignment="1">
      <alignment horizontal="center" vertical="center" wrapText="1"/>
    </xf>
    <xf numFmtId="173" fontId="5" fillId="0" borderId="24" xfId="333" applyNumberFormat="1" applyBorder="1" applyAlignment="1">
      <alignment vertical="center" wrapText="1"/>
      <protection/>
    </xf>
    <xf numFmtId="172" fontId="11" fillId="0" borderId="40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" fontId="18" fillId="0" borderId="39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P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3" sqref="T33:AG68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43416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96" t="s">
        <v>11</v>
      </c>
      <c r="D9" s="97" t="s">
        <v>12</v>
      </c>
      <c r="E9" s="30" t="s">
        <v>13</v>
      </c>
      <c r="F9" s="31" t="s">
        <v>14</v>
      </c>
      <c r="G9" s="30" t="s">
        <v>15</v>
      </c>
      <c r="H9" s="32" t="s">
        <v>13</v>
      </c>
      <c r="I9" s="31" t="s">
        <v>14</v>
      </c>
      <c r="J9" s="30" t="s">
        <v>15</v>
      </c>
      <c r="K9" s="33" t="s">
        <v>13</v>
      </c>
      <c r="L9" s="31" t="s">
        <v>14</v>
      </c>
      <c r="M9" s="30" t="s">
        <v>15</v>
      </c>
      <c r="N9" s="33" t="s">
        <v>13</v>
      </c>
      <c r="O9" s="31" t="s">
        <v>14</v>
      </c>
      <c r="P9" s="30" t="s">
        <v>15</v>
      </c>
      <c r="Q9" s="33" t="s">
        <v>13</v>
      </c>
      <c r="R9" s="31" t="s">
        <v>14</v>
      </c>
      <c r="S9" s="30" t="s">
        <v>15</v>
      </c>
      <c r="T9" s="33" t="s">
        <v>13</v>
      </c>
      <c r="U9" s="31" t="s">
        <v>14</v>
      </c>
      <c r="V9" s="30" t="s">
        <v>15</v>
      </c>
      <c r="W9" s="33" t="s">
        <v>13</v>
      </c>
      <c r="X9" s="31" t="s">
        <v>14</v>
      </c>
      <c r="Y9" s="30" t="s">
        <v>15</v>
      </c>
      <c r="Z9" s="34" t="s">
        <v>13</v>
      </c>
    </row>
    <row r="10" spans="1:26" ht="42.75" customHeight="1" thickBot="1">
      <c r="A10" s="35"/>
      <c r="B10" s="36" t="s">
        <v>16</v>
      </c>
      <c r="C10" s="98">
        <v>56138130</v>
      </c>
      <c r="D10" s="98">
        <v>53805487.68</v>
      </c>
      <c r="E10" s="37">
        <f aca="true" t="shared" si="0" ref="E10:E29">D10/C10*100</f>
        <v>95.84481649103738</v>
      </c>
      <c r="F10" s="38">
        <v>47376123</v>
      </c>
      <c r="G10" s="38">
        <v>40790921.669999994</v>
      </c>
      <c r="H10" s="39">
        <f aca="true" t="shared" si="1" ref="H10:H29">G10/F10*100</f>
        <v>86.10016836962366</v>
      </c>
      <c r="I10" s="38">
        <v>6346278</v>
      </c>
      <c r="J10" s="38">
        <v>5139739.3</v>
      </c>
      <c r="K10" s="39">
        <f aca="true" t="shared" si="2" ref="K10:K29">J10/I10*100</f>
        <v>80.98824696932596</v>
      </c>
      <c r="L10" s="38"/>
      <c r="M10" s="38"/>
      <c r="N10" s="38"/>
      <c r="O10" s="40">
        <v>18365266</v>
      </c>
      <c r="P10" s="40">
        <v>15937556.7</v>
      </c>
      <c r="Q10" s="39">
        <f aca="true" t="shared" si="3" ref="Q10:Q15">P10/O10*100</f>
        <v>86.78097393198661</v>
      </c>
      <c r="R10" s="41"/>
      <c r="S10" s="41"/>
      <c r="T10" s="38"/>
      <c r="U10" s="40">
        <v>19505809</v>
      </c>
      <c r="V10" s="40">
        <v>16949850.08</v>
      </c>
      <c r="W10" s="39">
        <f aca="true" t="shared" si="4" ref="W10:W18">V10/U10*100</f>
        <v>86.89642188129699</v>
      </c>
      <c r="X10" s="40"/>
      <c r="Y10" s="40"/>
      <c r="Z10" s="42"/>
    </row>
    <row r="11" spans="1:26" ht="38.25" customHeight="1">
      <c r="A11" s="18"/>
      <c r="B11" s="43" t="s">
        <v>17</v>
      </c>
      <c r="C11" s="99">
        <v>9758530</v>
      </c>
      <c r="D11" s="99">
        <v>10566346.43</v>
      </c>
      <c r="E11" s="44">
        <f t="shared" si="0"/>
        <v>108.27805448156637</v>
      </c>
      <c r="F11" s="45">
        <v>10573852</v>
      </c>
      <c r="G11" s="45">
        <v>8764551.99</v>
      </c>
      <c r="H11" s="46">
        <f t="shared" si="1"/>
        <v>82.88892250430591</v>
      </c>
      <c r="I11" s="45">
        <v>2825684</v>
      </c>
      <c r="J11" s="45">
        <v>2326134.22</v>
      </c>
      <c r="K11" s="46">
        <f t="shared" si="2"/>
        <v>82.3211024304204</v>
      </c>
      <c r="L11" s="47"/>
      <c r="M11" s="45"/>
      <c r="N11" s="45"/>
      <c r="O11" s="47">
        <v>3457339</v>
      </c>
      <c r="P11" s="47">
        <v>2857314.42</v>
      </c>
      <c r="Q11" s="46">
        <f t="shared" si="3"/>
        <v>82.64490175825975</v>
      </c>
      <c r="R11" s="45"/>
      <c r="S11" s="45"/>
      <c r="T11" s="45"/>
      <c r="U11" s="47">
        <v>2258877</v>
      </c>
      <c r="V11" s="47">
        <v>1998770.53</v>
      </c>
      <c r="W11" s="46">
        <f t="shared" si="4"/>
        <v>88.48514239597817</v>
      </c>
      <c r="X11" s="47">
        <v>1278205</v>
      </c>
      <c r="Y11" s="47">
        <v>885798.46</v>
      </c>
      <c r="Z11" s="48">
        <f>Y11/X11*100</f>
        <v>69.30018737213514</v>
      </c>
    </row>
    <row r="12" spans="1:26" ht="24.75" customHeight="1">
      <c r="A12" s="18"/>
      <c r="B12" s="43" t="s">
        <v>18</v>
      </c>
      <c r="C12" s="99">
        <v>10643502</v>
      </c>
      <c r="D12" s="99">
        <v>10898821.17</v>
      </c>
      <c r="E12" s="44">
        <f t="shared" si="0"/>
        <v>102.39882672075413</v>
      </c>
      <c r="F12" s="45">
        <v>10740935</v>
      </c>
      <c r="G12" s="45">
        <v>7561613.880000001</v>
      </c>
      <c r="H12" s="46">
        <f t="shared" si="1"/>
        <v>70.39995940763072</v>
      </c>
      <c r="I12" s="45">
        <v>3380574</v>
      </c>
      <c r="J12" s="45">
        <v>2301200.59</v>
      </c>
      <c r="K12" s="46">
        <f t="shared" si="2"/>
        <v>68.07129765536858</v>
      </c>
      <c r="L12" s="49"/>
      <c r="M12" s="49"/>
      <c r="N12" s="45"/>
      <c r="O12" s="47">
        <v>2592090</v>
      </c>
      <c r="P12" s="47">
        <v>2057184.64</v>
      </c>
      <c r="Q12" s="46">
        <f t="shared" si="3"/>
        <v>79.36393566581407</v>
      </c>
      <c r="R12" s="49"/>
      <c r="S12" s="49"/>
      <c r="T12" s="45"/>
      <c r="U12" s="47">
        <v>2478361</v>
      </c>
      <c r="V12" s="47">
        <v>1335106.76</v>
      </c>
      <c r="W12" s="46">
        <f t="shared" si="4"/>
        <v>53.87055235294616</v>
      </c>
      <c r="X12" s="47">
        <v>912480</v>
      </c>
      <c r="Y12" s="47">
        <v>708168.77</v>
      </c>
      <c r="Z12" s="48">
        <f>Y12/X12*100</f>
        <v>77.60923746273892</v>
      </c>
    </row>
    <row r="13" spans="1:26" ht="25.5" hidden="1">
      <c r="A13" s="18"/>
      <c r="B13" s="43" t="s">
        <v>19</v>
      </c>
      <c r="C13" s="99"/>
      <c r="D13" s="99"/>
      <c r="E13" s="44" t="e">
        <f t="shared" si="0"/>
        <v>#DIV/0!</v>
      </c>
      <c r="F13" s="45"/>
      <c r="G13" s="45"/>
      <c r="H13" s="46" t="e">
        <f t="shared" si="1"/>
        <v>#DIV/0!</v>
      </c>
      <c r="I13" s="45"/>
      <c r="J13" s="45"/>
      <c r="K13" s="46" t="e">
        <f t="shared" si="2"/>
        <v>#DIV/0!</v>
      </c>
      <c r="L13" s="49"/>
      <c r="M13" s="49"/>
      <c r="N13" s="45"/>
      <c r="O13" s="47"/>
      <c r="P13" s="47"/>
      <c r="Q13" s="46" t="e">
        <f t="shared" si="3"/>
        <v>#DIV/0!</v>
      </c>
      <c r="R13" s="49"/>
      <c r="S13" s="49"/>
      <c r="T13" s="45"/>
      <c r="U13" s="47"/>
      <c r="V13" s="47"/>
      <c r="W13" s="46" t="e">
        <f t="shared" si="4"/>
        <v>#DIV/0!</v>
      </c>
      <c r="X13" s="47"/>
      <c r="Y13" s="47"/>
      <c r="Z13" s="48"/>
    </row>
    <row r="14" spans="1:26" ht="25.5">
      <c r="A14" s="18"/>
      <c r="B14" s="43" t="s">
        <v>20</v>
      </c>
      <c r="C14" s="99">
        <v>13889778</v>
      </c>
      <c r="D14" s="99">
        <v>13954371.2</v>
      </c>
      <c r="E14" s="44">
        <f t="shared" si="0"/>
        <v>100.46504126991806</v>
      </c>
      <c r="F14" s="45">
        <v>15196702</v>
      </c>
      <c r="G14" s="45">
        <v>12374056.740000004</v>
      </c>
      <c r="H14" s="46">
        <f t="shared" si="1"/>
        <v>81.42593531149063</v>
      </c>
      <c r="I14" s="45">
        <v>3571899</v>
      </c>
      <c r="J14" s="45">
        <v>2767507.76</v>
      </c>
      <c r="K14" s="46">
        <f t="shared" si="2"/>
        <v>77.48001161287034</v>
      </c>
      <c r="L14" s="47">
        <v>951323</v>
      </c>
      <c r="M14" s="45">
        <v>811154.27</v>
      </c>
      <c r="N14" s="46">
        <f>M14/L14*100</f>
        <v>85.26591599278058</v>
      </c>
      <c r="O14" s="47">
        <v>4785927</v>
      </c>
      <c r="P14" s="47">
        <v>4010941.02</v>
      </c>
      <c r="Q14" s="46">
        <f t="shared" si="3"/>
        <v>83.80698284783699</v>
      </c>
      <c r="R14" s="49"/>
      <c r="S14" s="49"/>
      <c r="T14" s="45"/>
      <c r="U14" s="47">
        <v>3907210</v>
      </c>
      <c r="V14" s="47">
        <v>3531986.27</v>
      </c>
      <c r="W14" s="46">
        <f t="shared" si="4"/>
        <v>90.39663263556349</v>
      </c>
      <c r="X14" s="47">
        <v>1182478</v>
      </c>
      <c r="Y14" s="47">
        <v>825826.46</v>
      </c>
      <c r="Z14" s="48">
        <f>Y14/X14*100</f>
        <v>69.8386320929438</v>
      </c>
    </row>
    <row r="15" spans="1:26" ht="25.5">
      <c r="A15" s="18"/>
      <c r="B15" s="43" t="s">
        <v>21</v>
      </c>
      <c r="C15" s="99">
        <v>3571401</v>
      </c>
      <c r="D15" s="99">
        <v>3674571</v>
      </c>
      <c r="E15" s="44">
        <f t="shared" si="0"/>
        <v>102.88878230139937</v>
      </c>
      <c r="F15" s="45">
        <v>3411401</v>
      </c>
      <c r="G15" s="45">
        <v>2975724.75</v>
      </c>
      <c r="H15" s="46">
        <f t="shared" si="1"/>
        <v>87.22881742720952</v>
      </c>
      <c r="I15" s="45">
        <v>880926</v>
      </c>
      <c r="J15" s="45">
        <v>861399.05</v>
      </c>
      <c r="K15" s="46">
        <f t="shared" si="2"/>
        <v>97.78336091794317</v>
      </c>
      <c r="L15" s="45"/>
      <c r="M15" s="45"/>
      <c r="N15" s="45"/>
      <c r="O15" s="47">
        <v>1798732</v>
      </c>
      <c r="P15" s="47">
        <v>1476200.45</v>
      </c>
      <c r="Q15" s="46">
        <f t="shared" si="3"/>
        <v>82.06894912638458</v>
      </c>
      <c r="R15" s="49"/>
      <c r="S15" s="49"/>
      <c r="T15" s="45"/>
      <c r="U15" s="47">
        <v>300568</v>
      </c>
      <c r="V15" s="47">
        <v>287590.58</v>
      </c>
      <c r="W15" s="46">
        <f t="shared" si="4"/>
        <v>95.68236804982567</v>
      </c>
      <c r="X15" s="47">
        <v>420255</v>
      </c>
      <c r="Y15" s="47">
        <v>339614.67</v>
      </c>
      <c r="Z15" s="48">
        <f>Y15/X15*100</f>
        <v>80.81157154584716</v>
      </c>
    </row>
    <row r="16" spans="1:26" ht="25.5">
      <c r="A16" s="18"/>
      <c r="B16" s="43" t="s">
        <v>22</v>
      </c>
      <c r="C16" s="99">
        <v>4635636</v>
      </c>
      <c r="D16" s="99">
        <v>5063826.84</v>
      </c>
      <c r="E16" s="44">
        <f t="shared" si="0"/>
        <v>109.23693836185583</v>
      </c>
      <c r="F16" s="45">
        <v>5343381</v>
      </c>
      <c r="G16" s="45">
        <v>4248708.2</v>
      </c>
      <c r="H16" s="46">
        <f t="shared" si="1"/>
        <v>79.51348032266462</v>
      </c>
      <c r="I16" s="45">
        <v>1835437</v>
      </c>
      <c r="J16" s="45">
        <v>1392687.75</v>
      </c>
      <c r="K16" s="46">
        <f t="shared" si="2"/>
        <v>75.87772012877588</v>
      </c>
      <c r="L16" s="45"/>
      <c r="M16" s="45"/>
      <c r="N16" s="45"/>
      <c r="O16" s="47"/>
      <c r="P16" s="47"/>
      <c r="Q16" s="46"/>
      <c r="R16" s="49"/>
      <c r="S16" s="49"/>
      <c r="T16" s="45"/>
      <c r="U16" s="47">
        <v>2621007</v>
      </c>
      <c r="V16" s="47">
        <v>2187371.51</v>
      </c>
      <c r="W16" s="46">
        <f t="shared" si="4"/>
        <v>83.45538604055616</v>
      </c>
      <c r="X16" s="47">
        <v>541424</v>
      </c>
      <c r="Y16" s="47">
        <v>442554.83</v>
      </c>
      <c r="Z16" s="48">
        <f>Y16/X16*100</f>
        <v>81.73904924790922</v>
      </c>
    </row>
    <row r="17" spans="1:26" ht="26.25" thickBot="1">
      <c r="A17" s="35"/>
      <c r="B17" s="50" t="s">
        <v>23</v>
      </c>
      <c r="C17" s="100">
        <v>32364158</v>
      </c>
      <c r="D17" s="100">
        <v>33162566.590000004</v>
      </c>
      <c r="E17" s="51">
        <f t="shared" si="0"/>
        <v>102.46695307197548</v>
      </c>
      <c r="F17" s="52">
        <v>23903900</v>
      </c>
      <c r="G17" s="52">
        <v>18971032.47</v>
      </c>
      <c r="H17" s="51">
        <f t="shared" si="1"/>
        <v>79.36375432460811</v>
      </c>
      <c r="I17" s="52">
        <v>6303059</v>
      </c>
      <c r="J17" s="52">
        <v>4827584.21</v>
      </c>
      <c r="K17" s="51">
        <f t="shared" si="2"/>
        <v>76.59113154422322</v>
      </c>
      <c r="L17" s="53"/>
      <c r="M17" s="53"/>
      <c r="N17" s="53"/>
      <c r="O17" s="54">
        <v>9816979</v>
      </c>
      <c r="P17" s="54">
        <v>7800992.26</v>
      </c>
      <c r="Q17" s="51">
        <f>P17/O17*100</f>
        <v>79.46428590710035</v>
      </c>
      <c r="R17" s="55"/>
      <c r="S17" s="55"/>
      <c r="T17" s="53"/>
      <c r="U17" s="54">
        <v>3701635</v>
      </c>
      <c r="V17" s="54">
        <v>3178148.53</v>
      </c>
      <c r="W17" s="51">
        <f t="shared" si="4"/>
        <v>85.85796627706405</v>
      </c>
      <c r="X17" s="54">
        <v>2745778</v>
      </c>
      <c r="Y17" s="54">
        <v>1945782.63</v>
      </c>
      <c r="Z17" s="56">
        <f>Y17/X17*100</f>
        <v>70.86452837774941</v>
      </c>
    </row>
    <row r="18" spans="1:26" ht="26.25" thickBot="1">
      <c r="A18" s="57"/>
      <c r="B18" s="58" t="s">
        <v>24</v>
      </c>
      <c r="C18" s="101">
        <f>SUM(C11:C17)</f>
        <v>74863005</v>
      </c>
      <c r="D18" s="101">
        <f>SUM(D11:D17)</f>
        <v>77320503.23</v>
      </c>
      <c r="E18" s="59">
        <f t="shared" si="0"/>
        <v>103.28266041417922</v>
      </c>
      <c r="F18" s="60">
        <f>SUM(F11:F17)</f>
        <v>69170171</v>
      </c>
      <c r="G18" s="60">
        <f>SUM(G11:G17)</f>
        <v>54895688.03000001</v>
      </c>
      <c r="H18" s="61">
        <f t="shared" si="1"/>
        <v>79.36323885913194</v>
      </c>
      <c r="I18" s="60">
        <f>SUM(I11:I17)</f>
        <v>18797579</v>
      </c>
      <c r="J18" s="60">
        <f>SUM(J11:J17)</f>
        <v>14476513.580000002</v>
      </c>
      <c r="K18" s="61">
        <f t="shared" si="2"/>
        <v>77.01264923530844</v>
      </c>
      <c r="L18" s="60">
        <f>SUM(L11:L17)</f>
        <v>951323</v>
      </c>
      <c r="M18" s="60">
        <f>SUM(M11:M17)</f>
        <v>811154.27</v>
      </c>
      <c r="N18" s="61">
        <f>M18/L18*100</f>
        <v>85.26591599278058</v>
      </c>
      <c r="O18" s="60">
        <f>SUM(O11:O17)</f>
        <v>22451067</v>
      </c>
      <c r="P18" s="60">
        <f>SUM(P11:P17)</f>
        <v>18202632.79</v>
      </c>
      <c r="Q18" s="61">
        <f>P18/O18*100</f>
        <v>81.07691625524969</v>
      </c>
      <c r="R18" s="60">
        <f>SUM(R11:R17)</f>
        <v>0</v>
      </c>
      <c r="S18" s="60">
        <f>SUM(S11:S17)</f>
        <v>0</v>
      </c>
      <c r="T18" s="60">
        <f>SUM(T11:T17)</f>
        <v>0</v>
      </c>
      <c r="U18" s="60">
        <f>SUM(U11:U17)</f>
        <v>15267658</v>
      </c>
      <c r="V18" s="60">
        <f>SUM(V11:V17)</f>
        <v>12518974.18</v>
      </c>
      <c r="W18" s="61">
        <f t="shared" si="4"/>
        <v>81.99668986559693</v>
      </c>
      <c r="X18" s="60">
        <f>SUM(X11:X17)</f>
        <v>7080620</v>
      </c>
      <c r="Y18" s="60">
        <f>SUM(Y11:Y17)</f>
        <v>5147745.82</v>
      </c>
      <c r="Z18" s="62">
        <f>Y18/X18*100</f>
        <v>72.70190774254233</v>
      </c>
    </row>
    <row r="19" spans="1:26" ht="25.5">
      <c r="A19" s="18"/>
      <c r="B19" s="63" t="s">
        <v>25</v>
      </c>
      <c r="C19" s="102">
        <v>1140356</v>
      </c>
      <c r="D19" s="103">
        <v>1114898.36</v>
      </c>
      <c r="E19" s="64">
        <f t="shared" si="0"/>
        <v>97.76757082875875</v>
      </c>
      <c r="F19" s="65">
        <v>1033427</v>
      </c>
      <c r="G19" s="65">
        <v>931386.38</v>
      </c>
      <c r="H19" s="66">
        <f t="shared" si="1"/>
        <v>90.12599632097866</v>
      </c>
      <c r="I19" s="67">
        <v>1027967</v>
      </c>
      <c r="J19" s="67">
        <v>925926.38</v>
      </c>
      <c r="K19" s="66">
        <f t="shared" si="2"/>
        <v>90.07355099920524</v>
      </c>
      <c r="L19" s="65"/>
      <c r="M19" s="65"/>
      <c r="N19" s="65"/>
      <c r="O19" s="65"/>
      <c r="P19" s="65"/>
      <c r="Q19" s="66"/>
      <c r="R19" s="68"/>
      <c r="S19" s="68"/>
      <c r="T19" s="65"/>
      <c r="U19" s="69">
        <v>0</v>
      </c>
      <c r="V19" s="69">
        <v>0</v>
      </c>
      <c r="W19" s="66"/>
      <c r="X19" s="68"/>
      <c r="Y19" s="68"/>
      <c r="Z19" s="70"/>
    </row>
    <row r="20" spans="1:26" ht="25.5">
      <c r="A20" s="18"/>
      <c r="B20" s="43" t="s">
        <v>26</v>
      </c>
      <c r="C20" s="104">
        <v>5709133</v>
      </c>
      <c r="D20" s="99">
        <v>5615235.07</v>
      </c>
      <c r="E20" s="44">
        <f t="shared" si="0"/>
        <v>98.35530316074262</v>
      </c>
      <c r="F20" s="45">
        <v>5645412</v>
      </c>
      <c r="G20" s="45">
        <v>4902063.26</v>
      </c>
      <c r="H20" s="46">
        <f t="shared" si="1"/>
        <v>86.83269281320831</v>
      </c>
      <c r="I20" s="67">
        <v>1550409</v>
      </c>
      <c r="J20" s="67">
        <v>1389604.27</v>
      </c>
      <c r="K20" s="46">
        <f t="shared" si="2"/>
        <v>89.62823809717307</v>
      </c>
      <c r="L20" s="45"/>
      <c r="M20" s="45"/>
      <c r="N20" s="45"/>
      <c r="O20" s="47">
        <v>3129622</v>
      </c>
      <c r="P20" s="47">
        <v>2740239.9</v>
      </c>
      <c r="Q20" s="46">
        <f>P20/O20*100</f>
        <v>87.5581747572071</v>
      </c>
      <c r="R20" s="49"/>
      <c r="S20" s="49"/>
      <c r="T20" s="45"/>
      <c r="U20" s="69">
        <v>166345</v>
      </c>
      <c r="V20" s="69">
        <v>139366</v>
      </c>
      <c r="W20" s="46">
        <f aca="true" t="shared" si="5" ref="W20:W27">V20/U20*100</f>
        <v>83.78129790495656</v>
      </c>
      <c r="X20" s="47">
        <v>743901</v>
      </c>
      <c r="Y20" s="47">
        <v>584173.31</v>
      </c>
      <c r="Z20" s="48">
        <f aca="true" t="shared" si="6" ref="Z20:Z29">Y20/X20*100</f>
        <v>78.52836734995651</v>
      </c>
    </row>
    <row r="21" spans="1:26" ht="25.5">
      <c r="A21" s="18"/>
      <c r="B21" s="43" t="s">
        <v>27</v>
      </c>
      <c r="C21" s="104">
        <v>1253294</v>
      </c>
      <c r="D21" s="99">
        <v>1254954.64</v>
      </c>
      <c r="E21" s="44">
        <f t="shared" si="0"/>
        <v>100.13250203064882</v>
      </c>
      <c r="F21" s="45">
        <v>1435055</v>
      </c>
      <c r="G21" s="45">
        <v>1068223.59</v>
      </c>
      <c r="H21" s="46">
        <f t="shared" si="1"/>
        <v>74.43781527537273</v>
      </c>
      <c r="I21" s="67">
        <v>780815</v>
      </c>
      <c r="J21" s="67">
        <v>591611.71</v>
      </c>
      <c r="K21" s="46">
        <f t="shared" si="2"/>
        <v>75.76848677343544</v>
      </c>
      <c r="L21" s="45"/>
      <c r="M21" s="45"/>
      <c r="N21" s="45"/>
      <c r="O21" s="47"/>
      <c r="P21" s="47"/>
      <c r="Q21" s="46"/>
      <c r="R21" s="49"/>
      <c r="S21" s="49"/>
      <c r="T21" s="45"/>
      <c r="U21" s="69">
        <v>99300</v>
      </c>
      <c r="V21" s="69">
        <v>87376.91</v>
      </c>
      <c r="W21" s="46">
        <f t="shared" si="5"/>
        <v>87.992860020141</v>
      </c>
      <c r="X21" s="47">
        <v>547020</v>
      </c>
      <c r="Y21" s="47">
        <v>383174.97</v>
      </c>
      <c r="Z21" s="48">
        <f t="shared" si="6"/>
        <v>70.04770757924756</v>
      </c>
    </row>
    <row r="22" spans="1:26" ht="25.5">
      <c r="A22" s="18"/>
      <c r="B22" s="43" t="s">
        <v>28</v>
      </c>
      <c r="C22" s="104">
        <v>5301867</v>
      </c>
      <c r="D22" s="99">
        <v>5516382.27</v>
      </c>
      <c r="E22" s="44">
        <f t="shared" si="0"/>
        <v>104.04603265227135</v>
      </c>
      <c r="F22" s="45">
        <v>2162159</v>
      </c>
      <c r="G22" s="45">
        <v>1557447.42</v>
      </c>
      <c r="H22" s="46">
        <f t="shared" si="1"/>
        <v>72.03204852187096</v>
      </c>
      <c r="I22" s="67">
        <v>1201161</v>
      </c>
      <c r="J22" s="67">
        <v>1026275.84</v>
      </c>
      <c r="K22" s="46">
        <f t="shared" si="2"/>
        <v>85.44032315401515</v>
      </c>
      <c r="L22" s="45"/>
      <c r="M22" s="45"/>
      <c r="N22" s="45"/>
      <c r="O22" s="47"/>
      <c r="P22" s="47"/>
      <c r="Q22" s="46"/>
      <c r="R22" s="49"/>
      <c r="S22" s="49"/>
      <c r="T22" s="45"/>
      <c r="U22" s="69">
        <v>459708</v>
      </c>
      <c r="V22" s="69">
        <v>214655.23</v>
      </c>
      <c r="W22" s="46">
        <f t="shared" si="5"/>
        <v>46.693820860198215</v>
      </c>
      <c r="X22" s="47">
        <v>378895</v>
      </c>
      <c r="Y22" s="47">
        <v>230861.92</v>
      </c>
      <c r="Z22" s="48">
        <f t="shared" si="6"/>
        <v>60.93031578669552</v>
      </c>
    </row>
    <row r="23" spans="1:26" ht="27.75" customHeight="1">
      <c r="A23" s="18"/>
      <c r="B23" s="43" t="s">
        <v>29</v>
      </c>
      <c r="C23" s="104">
        <v>4036187</v>
      </c>
      <c r="D23" s="99">
        <v>4121526.32</v>
      </c>
      <c r="E23" s="44">
        <f t="shared" si="0"/>
        <v>102.11435495927219</v>
      </c>
      <c r="F23" s="45">
        <v>4296189</v>
      </c>
      <c r="G23" s="45">
        <v>3501301.85</v>
      </c>
      <c r="H23" s="46">
        <f t="shared" si="1"/>
        <v>81.49785426106719</v>
      </c>
      <c r="I23" s="67">
        <v>1693618</v>
      </c>
      <c r="J23" s="67">
        <v>1377674.17</v>
      </c>
      <c r="K23" s="46">
        <f t="shared" si="2"/>
        <v>81.34503589357222</v>
      </c>
      <c r="L23" s="45"/>
      <c r="M23" s="45"/>
      <c r="N23" s="45"/>
      <c r="O23" s="47"/>
      <c r="P23" s="47"/>
      <c r="Q23" s="46"/>
      <c r="R23" s="49"/>
      <c r="S23" s="49"/>
      <c r="T23" s="45"/>
      <c r="U23" s="69">
        <v>1996172</v>
      </c>
      <c r="V23" s="69">
        <v>1649263.57</v>
      </c>
      <c r="W23" s="46">
        <f t="shared" si="5"/>
        <v>82.62131569824645</v>
      </c>
      <c r="X23" s="47">
        <v>485089</v>
      </c>
      <c r="Y23" s="47">
        <v>371313.71</v>
      </c>
      <c r="Z23" s="48">
        <f t="shared" si="6"/>
        <v>76.54548134466047</v>
      </c>
    </row>
    <row r="24" spans="1:30" ht="26.25" thickBot="1">
      <c r="A24" s="18"/>
      <c r="B24" s="43" t="s">
        <v>30</v>
      </c>
      <c r="C24" s="104">
        <v>1851127</v>
      </c>
      <c r="D24" s="99">
        <v>2230547.22</v>
      </c>
      <c r="E24" s="44">
        <f t="shared" si="0"/>
        <v>120.49671470406949</v>
      </c>
      <c r="F24" s="45">
        <v>1943159</v>
      </c>
      <c r="G24" s="45">
        <v>1551108.83</v>
      </c>
      <c r="H24" s="46">
        <f t="shared" si="1"/>
        <v>79.82408181728825</v>
      </c>
      <c r="I24" s="67">
        <v>1189817</v>
      </c>
      <c r="J24" s="67">
        <v>932515.58</v>
      </c>
      <c r="K24" s="46">
        <f t="shared" si="2"/>
        <v>78.37470636240698</v>
      </c>
      <c r="L24" s="45"/>
      <c r="M24" s="45"/>
      <c r="N24" s="45"/>
      <c r="O24" s="47"/>
      <c r="P24" s="47"/>
      <c r="Q24" s="46"/>
      <c r="R24" s="49"/>
      <c r="S24" s="49"/>
      <c r="T24" s="45"/>
      <c r="U24" s="69">
        <v>267310</v>
      </c>
      <c r="V24" s="69">
        <v>247277.95</v>
      </c>
      <c r="W24" s="46">
        <f t="shared" si="5"/>
        <v>92.50606037933485</v>
      </c>
      <c r="X24" s="47">
        <v>436572</v>
      </c>
      <c r="Y24" s="47">
        <v>323455.3</v>
      </c>
      <c r="Z24" s="48">
        <f t="shared" si="6"/>
        <v>74.08979503953529</v>
      </c>
      <c r="AD24" s="71"/>
    </row>
    <row r="25" spans="1:26" ht="26.25" hidden="1" thickBot="1">
      <c r="A25" s="35"/>
      <c r="B25" s="50" t="s">
        <v>31</v>
      </c>
      <c r="C25" s="105"/>
      <c r="D25" s="105"/>
      <c r="E25" s="51" t="e">
        <f t="shared" si="0"/>
        <v>#DIV/0!</v>
      </c>
      <c r="F25" s="72"/>
      <c r="G25" s="72"/>
      <c r="H25" s="51" t="e">
        <f t="shared" si="1"/>
        <v>#DIV/0!</v>
      </c>
      <c r="I25" s="54"/>
      <c r="J25" s="54"/>
      <c r="K25" s="51" t="e">
        <f t="shared" si="2"/>
        <v>#DIV/0!</v>
      </c>
      <c r="L25" s="53"/>
      <c r="M25" s="53"/>
      <c r="N25" s="53"/>
      <c r="O25" s="54"/>
      <c r="P25" s="54"/>
      <c r="Q25" s="51" t="e">
        <f>P25/O25*100</f>
        <v>#DIV/0!</v>
      </c>
      <c r="R25" s="55"/>
      <c r="S25" s="55"/>
      <c r="T25" s="53"/>
      <c r="U25" s="54"/>
      <c r="V25" s="54"/>
      <c r="W25" s="51" t="e">
        <f t="shared" si="5"/>
        <v>#DIV/0!</v>
      </c>
      <c r="X25" s="54"/>
      <c r="Y25" s="54"/>
      <c r="Z25" s="56" t="e">
        <f t="shared" si="6"/>
        <v>#DIV/0!</v>
      </c>
    </row>
    <row r="26" spans="1:26" ht="37.5" customHeight="1" thickBot="1">
      <c r="A26" s="18"/>
      <c r="B26" s="73" t="s">
        <v>32</v>
      </c>
      <c r="C26" s="106">
        <f>SUM(C19:C25)</f>
        <v>19291964</v>
      </c>
      <c r="D26" s="74">
        <f>SUM(D19:D25)</f>
        <v>19853543.88</v>
      </c>
      <c r="E26" s="59">
        <f t="shared" si="0"/>
        <v>102.91095235301083</v>
      </c>
      <c r="F26" s="74">
        <f>SUM(F19:F25)</f>
        <v>16515401</v>
      </c>
      <c r="G26" s="74">
        <f>SUM(G19:G25)</f>
        <v>13511531.329999998</v>
      </c>
      <c r="H26" s="61">
        <f t="shared" si="1"/>
        <v>81.8117061160065</v>
      </c>
      <c r="I26" s="60">
        <f>SUM(I19:I25)</f>
        <v>7443787</v>
      </c>
      <c r="J26" s="60">
        <f>SUM(J19:J25)</f>
        <v>6243607.949999999</v>
      </c>
      <c r="K26" s="61">
        <f t="shared" si="2"/>
        <v>83.87676796770245</v>
      </c>
      <c r="L26" s="60">
        <f>SUM(L19:L25)</f>
        <v>0</v>
      </c>
      <c r="M26" s="60">
        <f>SUM(M19:M25)</f>
        <v>0</v>
      </c>
      <c r="N26" s="60">
        <f>SUM(N19:N25)</f>
        <v>0</v>
      </c>
      <c r="O26" s="60">
        <f>SUM(O19:O25)</f>
        <v>3129622</v>
      </c>
      <c r="P26" s="60">
        <f>SUM(P19:P25)</f>
        <v>2740239.9</v>
      </c>
      <c r="Q26" s="61">
        <f>P26/O26*100</f>
        <v>87.5581747572071</v>
      </c>
      <c r="R26" s="60"/>
      <c r="S26" s="60"/>
      <c r="T26" s="60"/>
      <c r="U26" s="60">
        <f>SUM(U19:U25)</f>
        <v>2988835</v>
      </c>
      <c r="V26" s="60">
        <f>SUM(V19:V25)</f>
        <v>2337939.66</v>
      </c>
      <c r="W26" s="61">
        <f t="shared" si="5"/>
        <v>78.22243984696378</v>
      </c>
      <c r="X26" s="60">
        <f>SUM(X19:X25)</f>
        <v>2591477</v>
      </c>
      <c r="Y26" s="60">
        <f>SUM(Y19:Y25)</f>
        <v>1892979.21</v>
      </c>
      <c r="Z26" s="62">
        <f t="shared" si="6"/>
        <v>73.04634422763544</v>
      </c>
    </row>
    <row r="27" spans="1:26" ht="22.5" customHeight="1" thickBot="1">
      <c r="A27" s="18"/>
      <c r="B27" s="75" t="s">
        <v>33</v>
      </c>
      <c r="C27" s="107">
        <f>C10+C18+C26</f>
        <v>150293099</v>
      </c>
      <c r="D27" s="108">
        <f>D10+D18+D26</f>
        <v>150979534.79</v>
      </c>
      <c r="E27" s="76">
        <f t="shared" si="0"/>
        <v>100.45673140986999</v>
      </c>
      <c r="F27" s="77">
        <f>F10+F18+F26</f>
        <v>133061695</v>
      </c>
      <c r="G27" s="78">
        <f>G10+G18+G26</f>
        <v>109198141.03</v>
      </c>
      <c r="H27" s="76">
        <f t="shared" si="1"/>
        <v>82.06579739571181</v>
      </c>
      <c r="I27" s="78">
        <f>I10+I18+I26</f>
        <v>32587644</v>
      </c>
      <c r="J27" s="78">
        <f>J10+J18+J26</f>
        <v>25859860.830000002</v>
      </c>
      <c r="K27" s="76">
        <f t="shared" si="2"/>
        <v>79.35480340340038</v>
      </c>
      <c r="L27" s="78">
        <f>L10+L18+L26</f>
        <v>951323</v>
      </c>
      <c r="M27" s="78">
        <f>M10+M18+M26</f>
        <v>811154.27</v>
      </c>
      <c r="N27" s="76">
        <f>N10+N18+N26</f>
        <v>85.26591599278058</v>
      </c>
      <c r="O27" s="78">
        <f>O10+O18+O26</f>
        <v>43945955</v>
      </c>
      <c r="P27" s="78">
        <f>P10+P18+P26</f>
        <v>36880429.38999999</v>
      </c>
      <c r="Q27" s="76">
        <f>P27/O27*100</f>
        <v>83.92223900925579</v>
      </c>
      <c r="R27" s="78"/>
      <c r="S27" s="78"/>
      <c r="T27" s="77"/>
      <c r="U27" s="78">
        <f>U10+U18+U26</f>
        <v>37762302</v>
      </c>
      <c r="V27" s="78">
        <f>V10+V18+V26</f>
        <v>31806763.919999998</v>
      </c>
      <c r="W27" s="76">
        <f t="shared" si="5"/>
        <v>84.2288796906502</v>
      </c>
      <c r="X27" s="78">
        <f>X10+X18+X26</f>
        <v>9672097</v>
      </c>
      <c r="Y27" s="78">
        <f>Y10+Y18+Y26</f>
        <v>7040725.03</v>
      </c>
      <c r="Z27" s="79">
        <f t="shared" si="6"/>
        <v>72.7941937513654</v>
      </c>
    </row>
    <row r="28" spans="1:26" ht="28.5" customHeight="1" thickBot="1">
      <c r="A28" s="57"/>
      <c r="B28" s="80" t="s">
        <v>34</v>
      </c>
      <c r="C28" s="80">
        <v>666238097.4</v>
      </c>
      <c r="D28" s="80">
        <v>619444981.26</v>
      </c>
      <c r="E28" s="81">
        <f t="shared" si="0"/>
        <v>92.97651750588707</v>
      </c>
      <c r="F28" s="82">
        <v>635198968.4</v>
      </c>
      <c r="G28" s="82">
        <v>541796191.1099999</v>
      </c>
      <c r="H28" s="81">
        <f t="shared" si="1"/>
        <v>85.2955086615975</v>
      </c>
      <c r="I28" s="83">
        <v>4857162</v>
      </c>
      <c r="J28" s="83">
        <v>4086535.17</v>
      </c>
      <c r="K28" s="81">
        <f t="shared" si="2"/>
        <v>84.13421602985447</v>
      </c>
      <c r="L28" s="84"/>
      <c r="M28" s="82"/>
      <c r="N28" s="81"/>
      <c r="O28" s="84">
        <v>190467082</v>
      </c>
      <c r="P28" s="83">
        <v>140647482.62000003</v>
      </c>
      <c r="Q28" s="81">
        <f>P28/O28*100</f>
        <v>73.84345953281314</v>
      </c>
      <c r="R28" s="84">
        <v>89125405</v>
      </c>
      <c r="S28" s="83">
        <v>79444879.52000001</v>
      </c>
      <c r="T28" s="81">
        <f>S28/R28*100</f>
        <v>89.1383096884665</v>
      </c>
      <c r="U28" s="84"/>
      <c r="V28" s="83"/>
      <c r="W28" s="81"/>
      <c r="X28" s="84">
        <v>12801269</v>
      </c>
      <c r="Y28" s="83">
        <v>10437475.59</v>
      </c>
      <c r="Z28" s="85">
        <f t="shared" si="6"/>
        <v>81.53469464628859</v>
      </c>
    </row>
    <row r="29" spans="1:26" ht="24.75" customHeight="1" thickBot="1">
      <c r="A29" s="35"/>
      <c r="B29" s="86" t="s">
        <v>35</v>
      </c>
      <c r="C29" s="88">
        <f>C27+C28</f>
        <v>816531196.4</v>
      </c>
      <c r="D29" s="109">
        <f>D27+D28</f>
        <v>770424516.05</v>
      </c>
      <c r="E29" s="87">
        <f t="shared" si="0"/>
        <v>94.35334736097292</v>
      </c>
      <c r="F29" s="88">
        <f>F27+F28</f>
        <v>768260663.4</v>
      </c>
      <c r="G29" s="88">
        <f>G27+G28</f>
        <v>650994332.1399999</v>
      </c>
      <c r="H29" s="87">
        <f t="shared" si="1"/>
        <v>84.73612709245995</v>
      </c>
      <c r="I29" s="89">
        <f>I27+I28</f>
        <v>37444806</v>
      </c>
      <c r="J29" s="89">
        <f>J27+J28</f>
        <v>29946396</v>
      </c>
      <c r="K29" s="90">
        <f t="shared" si="2"/>
        <v>79.97476605967726</v>
      </c>
      <c r="L29" s="91">
        <f>L27+L28</f>
        <v>951323</v>
      </c>
      <c r="M29" s="91">
        <f>M27+M28</f>
        <v>811154.27</v>
      </c>
      <c r="N29" s="90">
        <f>N27+N28</f>
        <v>85.26591599278058</v>
      </c>
      <c r="O29" s="91">
        <f>O27+O28</f>
        <v>234413037</v>
      </c>
      <c r="P29" s="91">
        <f>P27+P28</f>
        <v>177527912.01000002</v>
      </c>
      <c r="Q29" s="90">
        <f>P29/O29*100</f>
        <v>75.73295166599459</v>
      </c>
      <c r="R29" s="91">
        <f>R27+R28</f>
        <v>89125405</v>
      </c>
      <c r="S29" s="91">
        <f>S27+S28</f>
        <v>79444879.52000001</v>
      </c>
      <c r="T29" s="90">
        <f>S29/R29*100</f>
        <v>89.1383096884665</v>
      </c>
      <c r="U29" s="91">
        <f>U27+U28</f>
        <v>37762302</v>
      </c>
      <c r="V29" s="91">
        <f>V27+V28</f>
        <v>31806763.919999998</v>
      </c>
      <c r="W29" s="90">
        <f>V29/U29*100</f>
        <v>84.2288796906502</v>
      </c>
      <c r="X29" s="91">
        <f>X27+X28</f>
        <v>22473366</v>
      </c>
      <c r="Y29" s="91">
        <f>Y27+Y28</f>
        <v>17478200.62</v>
      </c>
      <c r="Z29" s="92">
        <f t="shared" si="6"/>
        <v>77.77295408262385</v>
      </c>
    </row>
    <row r="30" spans="6:39" ht="26.25" customHeight="1">
      <c r="F30" s="93"/>
      <c r="G30" s="93"/>
      <c r="H30" s="93"/>
      <c r="I30" s="94"/>
      <c r="J30" s="95"/>
      <c r="K30" s="94"/>
      <c r="L30" s="94"/>
      <c r="M30" s="94"/>
      <c r="N30" s="94"/>
      <c r="O30" s="94"/>
      <c r="P30" s="95"/>
      <c r="Q30" s="94"/>
      <c r="R30" s="94"/>
      <c r="S30" s="95"/>
      <c r="T30" s="94"/>
      <c r="U30" s="94"/>
      <c r="V30" s="94"/>
      <c r="W30" s="94"/>
      <c r="X30" s="94"/>
      <c r="Y30" s="95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2018-11-12T10:44:06Z</cp:lastPrinted>
  <dcterms:created xsi:type="dcterms:W3CDTF">2018-11-12T10:43:58Z</dcterms:created>
  <dcterms:modified xsi:type="dcterms:W3CDTF">2018-11-12T10:47:42Z</dcterms:modified>
  <cp:category/>
  <cp:version/>
  <cp:contentType/>
  <cp:contentStatus/>
</cp:coreProperties>
</file>