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<sst xmlns="http://schemas.openxmlformats.org/spreadsheetml/2006/main" count="55" uniqueCount="36">
  <si>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13.06.2016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</si>
  <si>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</si>
  <si>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</si>
  <si>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</si>
  <si>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</si>
  <si>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</si>
  <si>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</si>
  <si>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</si>
  <si>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</si>
  <si>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</si>
  <si>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</si>
  <si>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січень-червень</t>
  </si>
  <si>
    <t>виконання по доходах за січень-червень</t>
  </si>
  <si>
    <t>%</t>
  </si>
  <si>
    <t>затерджено з урахуванням змін на 
січень-червень</t>
  </si>
  <si>
    <t>касові видатки  за січень-червень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</si>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</sst>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0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3" fontId="4" fillId="0" borderId="24" xfId="333" applyNumberForma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55" xfId="336" applyFont="1" applyBorder="1" applyAlignment="1">
      <alignment vertical="center"/>
      <protection/>
    </xf>
    <xf numFmtId="1" fontId="9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9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9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9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5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5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61" width="9.140625" style="3" customWidth="1"/>
    <col min="62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>
        <v>42534</v>
      </c>
      <c r="C2" s="5"/>
      <c r="D2" s="5"/>
    </row>
    <row r="5" spans="2:26" ht="18"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1</v>
      </c>
      <c r="D7" s="11"/>
      <c r="E7" s="12"/>
      <c r="F7" s="13" t="s">
        <v>2</v>
      </c>
      <c r="G7" s="14"/>
      <c r="H7" s="15"/>
      <c r="I7" s="16" t="s">
        <v>3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4</v>
      </c>
      <c r="C8" s="21"/>
      <c r="D8" s="21"/>
      <c r="E8" s="22"/>
      <c r="F8" s="23"/>
      <c r="G8" s="24"/>
      <c r="H8" s="25"/>
      <c r="I8" s="16" t="s">
        <v>5</v>
      </c>
      <c r="J8" s="17"/>
      <c r="K8" s="18"/>
      <c r="L8" s="16" t="s">
        <v>6</v>
      </c>
      <c r="M8" s="17"/>
      <c r="N8" s="18"/>
      <c r="O8" s="26" t="s">
        <v>7</v>
      </c>
      <c r="P8" s="27"/>
      <c r="Q8" s="27"/>
      <c r="R8" s="27" t="s">
        <v>8</v>
      </c>
      <c r="S8" s="27"/>
      <c r="T8" s="27"/>
      <c r="U8" s="28" t="s">
        <v>9</v>
      </c>
      <c r="V8" s="27"/>
      <c r="W8" s="27"/>
      <c r="X8" s="27" t="s">
        <v>10</v>
      </c>
      <c r="Y8" s="27"/>
      <c r="Z8" s="29"/>
    </row>
    <row r="9" spans="1:26" ht="87.75" customHeight="1" thickBot="1">
      <c r="A9" s="19"/>
      <c r="B9" s="30"/>
      <c r="C9" s="31" t="s">
        <v>11</v>
      </c>
      <c r="D9" s="32" t="s">
        <v>12</v>
      </c>
      <c r="E9" s="33" t="s">
        <v>13</v>
      </c>
      <c r="F9" s="34" t="s">
        <v>14</v>
      </c>
      <c r="G9" s="32" t="s">
        <v>15</v>
      </c>
      <c r="H9" s="35" t="s">
        <v>13</v>
      </c>
      <c r="I9" s="34" t="s">
        <v>14</v>
      </c>
      <c r="J9" s="32" t="s">
        <v>15</v>
      </c>
      <c r="K9" s="36" t="s">
        <v>13</v>
      </c>
      <c r="L9" s="34" t="s">
        <v>14</v>
      </c>
      <c r="M9" s="32" t="s">
        <v>15</v>
      </c>
      <c r="N9" s="36" t="s">
        <v>13</v>
      </c>
      <c r="O9" s="34" t="s">
        <v>14</v>
      </c>
      <c r="P9" s="32" t="s">
        <v>15</v>
      </c>
      <c r="Q9" s="36" t="s">
        <v>13</v>
      </c>
      <c r="R9" s="34" t="s">
        <v>14</v>
      </c>
      <c r="S9" s="32" t="s">
        <v>15</v>
      </c>
      <c r="T9" s="36" t="s">
        <v>13</v>
      </c>
      <c r="U9" s="34" t="s">
        <v>14</v>
      </c>
      <c r="V9" s="32" t="s">
        <v>15</v>
      </c>
      <c r="W9" s="36" t="s">
        <v>13</v>
      </c>
      <c r="X9" s="34" t="s">
        <v>14</v>
      </c>
      <c r="Y9" s="32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15106618</v>
      </c>
      <c r="D10" s="41">
        <v>17931241.6</v>
      </c>
      <c r="E10" s="42">
        <f aca="true" t="shared" si="0" ref="E10:E29">D10/C10*100</f>
        <v>118.69792166585533</v>
      </c>
      <c r="F10" s="43">
        <v>14288002</v>
      </c>
      <c r="G10" s="43">
        <v>10465415.86</v>
      </c>
      <c r="H10" s="44">
        <f aca="true" t="shared" si="1" ref="H10:H29">G10/F10*100</f>
        <v>73.24618137651436</v>
      </c>
      <c r="I10" s="45">
        <v>2277054</v>
      </c>
      <c r="J10" s="45">
        <v>1552724.43</v>
      </c>
      <c r="K10" s="46">
        <f aca="true" t="shared" si="2" ref="K10:K29">J10/I10*100</f>
        <v>68.19005741629316</v>
      </c>
      <c r="L10" s="47"/>
      <c r="M10" s="48"/>
      <c r="N10" s="49"/>
      <c r="O10" s="50">
        <v>5575968</v>
      </c>
      <c r="P10" s="50">
        <v>4025837.47</v>
      </c>
      <c r="Q10" s="51">
        <f aca="true" t="shared" si="3" ref="Q10:Q15">P10/O10*100</f>
        <v>72.19979508490724</v>
      </c>
      <c r="R10" s="52"/>
      <c r="S10" s="52"/>
      <c r="T10" s="46"/>
      <c r="U10" s="50">
        <v>5691980</v>
      </c>
      <c r="V10" s="50">
        <v>4428137.31</v>
      </c>
      <c r="W10" s="46">
        <f aca="true" t="shared" si="4" ref="W10:W18">V10/U10*100</f>
        <v>77.79607992297935</v>
      </c>
      <c r="X10" s="50"/>
      <c r="Y10" s="50"/>
      <c r="Z10" s="53"/>
    </row>
    <row r="11" spans="1:26" ht="39.75" customHeight="1">
      <c r="A11" s="19"/>
      <c r="B11" s="54" t="s">
        <v>17</v>
      </c>
      <c r="C11" s="55">
        <v>2606384</v>
      </c>
      <c r="D11" s="56">
        <v>2815877.85</v>
      </c>
      <c r="E11" s="57">
        <f t="shared" si="0"/>
        <v>108.03772007501581</v>
      </c>
      <c r="F11" s="58">
        <v>2554892</v>
      </c>
      <c r="G11" s="58">
        <v>1250125.19</v>
      </c>
      <c r="H11" s="59">
        <f t="shared" si="1"/>
        <v>48.930647166299</v>
      </c>
      <c r="I11" s="60">
        <v>584243</v>
      </c>
      <c r="J11" s="60">
        <v>416845.08</v>
      </c>
      <c r="K11" s="59">
        <f t="shared" si="2"/>
        <v>71.34789462603746</v>
      </c>
      <c r="L11" s="61"/>
      <c r="M11" s="61"/>
      <c r="N11" s="59"/>
      <c r="O11" s="61">
        <v>775723</v>
      </c>
      <c r="P11" s="61">
        <v>583054.06</v>
      </c>
      <c r="Q11" s="59">
        <f t="shared" si="3"/>
        <v>75.16266244522852</v>
      </c>
      <c r="R11" s="62"/>
      <c r="S11" s="62"/>
      <c r="T11" s="59"/>
      <c r="U11" s="61">
        <v>856735</v>
      </c>
      <c r="V11" s="61">
        <v>34165.86</v>
      </c>
      <c r="W11" s="59">
        <f t="shared" si="4"/>
        <v>3.98791458268893</v>
      </c>
      <c r="X11" s="61">
        <v>323191</v>
      </c>
      <c r="Y11" s="61">
        <v>210527.24</v>
      </c>
      <c r="Z11" s="63">
        <f>Y11/X11*100</f>
        <v>65.14019264150302</v>
      </c>
    </row>
    <row r="12" spans="1:26" ht="25.5">
      <c r="A12" s="19"/>
      <c r="B12" s="64" t="s">
        <v>18</v>
      </c>
      <c r="C12" s="55">
        <v>3073409</v>
      </c>
      <c r="D12" s="56">
        <v>3261699.7</v>
      </c>
      <c r="E12" s="65">
        <f t="shared" si="0"/>
        <v>106.1264446092271</v>
      </c>
      <c r="F12" s="58">
        <v>3300617</v>
      </c>
      <c r="G12" s="58">
        <v>1345535.28</v>
      </c>
      <c r="H12" s="66">
        <f t="shared" si="1"/>
        <v>40.76617432437632</v>
      </c>
      <c r="I12" s="60">
        <v>802185</v>
      </c>
      <c r="J12" s="60">
        <v>487049.87</v>
      </c>
      <c r="K12" s="66">
        <f t="shared" si="2"/>
        <v>60.715404800638254</v>
      </c>
      <c r="L12" s="67"/>
      <c r="M12" s="67"/>
      <c r="N12" s="66"/>
      <c r="O12" s="68">
        <v>663952</v>
      </c>
      <c r="P12" s="68">
        <v>467996.4</v>
      </c>
      <c r="Q12" s="66">
        <f t="shared" si="3"/>
        <v>70.48648095043015</v>
      </c>
      <c r="R12" s="69"/>
      <c r="S12" s="69"/>
      <c r="T12" s="66"/>
      <c r="U12" s="68">
        <v>448228</v>
      </c>
      <c r="V12" s="68">
        <v>192484.11</v>
      </c>
      <c r="W12" s="66">
        <f t="shared" si="4"/>
        <v>42.943348028235626</v>
      </c>
      <c r="X12" s="68">
        <v>305352</v>
      </c>
      <c r="Y12" s="68">
        <v>167710.31</v>
      </c>
      <c r="Z12" s="70">
        <f>Y12/X12*100</f>
        <v>54.92359964892975</v>
      </c>
    </row>
    <row r="13" spans="1:26" ht="25.5">
      <c r="A13" s="19"/>
      <c r="B13" s="64" t="s">
        <v>19</v>
      </c>
      <c r="C13" s="55">
        <v>4551990</v>
      </c>
      <c r="D13" s="56">
        <v>5516643.11</v>
      </c>
      <c r="E13" s="65">
        <f t="shared" si="0"/>
        <v>121.1918987080376</v>
      </c>
      <c r="F13" s="58">
        <v>5433584</v>
      </c>
      <c r="G13" s="58">
        <v>4973063.77</v>
      </c>
      <c r="H13" s="66">
        <f t="shared" si="1"/>
        <v>91.5245585602431</v>
      </c>
      <c r="I13" s="60">
        <v>1271534</v>
      </c>
      <c r="J13" s="60">
        <v>1155734.4</v>
      </c>
      <c r="K13" s="66">
        <f t="shared" si="2"/>
        <v>90.89292146336629</v>
      </c>
      <c r="L13" s="71"/>
      <c r="M13" s="71"/>
      <c r="N13" s="66"/>
      <c r="O13" s="68">
        <v>1432640</v>
      </c>
      <c r="P13" s="68">
        <v>1231047.34</v>
      </c>
      <c r="Q13" s="66">
        <f t="shared" si="3"/>
        <v>85.928589178021</v>
      </c>
      <c r="R13" s="69"/>
      <c r="S13" s="69"/>
      <c r="T13" s="66"/>
      <c r="U13" s="68">
        <v>2548015</v>
      </c>
      <c r="V13" s="68">
        <v>2433838.03</v>
      </c>
      <c r="W13" s="66">
        <f t="shared" si="4"/>
        <v>95.51898360095996</v>
      </c>
      <c r="X13" s="68"/>
      <c r="Y13" s="68"/>
      <c r="Z13" s="70"/>
    </row>
    <row r="14" spans="1:26" ht="25.5">
      <c r="A14" s="19"/>
      <c r="B14" s="64" t="s">
        <v>20</v>
      </c>
      <c r="C14" s="55">
        <v>3528666</v>
      </c>
      <c r="D14" s="56">
        <v>3942429.35</v>
      </c>
      <c r="E14" s="65">
        <f t="shared" si="0"/>
        <v>111.72577257241123</v>
      </c>
      <c r="F14" s="58">
        <v>4254261</v>
      </c>
      <c r="G14" s="58">
        <v>2579625.31</v>
      </c>
      <c r="H14" s="66">
        <f t="shared" si="1"/>
        <v>60.636272903801625</v>
      </c>
      <c r="I14" s="60">
        <v>784271</v>
      </c>
      <c r="J14" s="60">
        <v>551775.86</v>
      </c>
      <c r="K14" s="66">
        <f t="shared" si="2"/>
        <v>70.35525475250265</v>
      </c>
      <c r="L14" s="68">
        <v>243713</v>
      </c>
      <c r="M14" s="68">
        <v>163035.54</v>
      </c>
      <c r="N14" s="66">
        <f>M14/L14*100</f>
        <v>66.89652993480037</v>
      </c>
      <c r="O14" s="68">
        <v>1624588</v>
      </c>
      <c r="P14" s="68">
        <v>1216429.36</v>
      </c>
      <c r="Q14" s="66">
        <f t="shared" si="3"/>
        <v>74.87617537492584</v>
      </c>
      <c r="R14" s="69"/>
      <c r="S14" s="69"/>
      <c r="T14" s="66"/>
      <c r="U14" s="68">
        <v>678704</v>
      </c>
      <c r="V14" s="68">
        <v>250454.28</v>
      </c>
      <c r="W14" s="66">
        <f t="shared" si="4"/>
        <v>36.9018423348028</v>
      </c>
      <c r="X14" s="68">
        <v>401276</v>
      </c>
      <c r="Y14" s="68">
        <v>239792.85</v>
      </c>
      <c r="Z14" s="70">
        <f>Y14/X14*100</f>
        <v>59.75758580129388</v>
      </c>
    </row>
    <row r="15" spans="1:26" ht="25.5">
      <c r="A15" s="19"/>
      <c r="B15" s="64" t="s">
        <v>21</v>
      </c>
      <c r="C15" s="55">
        <v>1096390</v>
      </c>
      <c r="D15" s="56">
        <v>1119742.54</v>
      </c>
      <c r="E15" s="65">
        <f t="shared" si="0"/>
        <v>102.12994828482567</v>
      </c>
      <c r="F15" s="58">
        <v>1118257</v>
      </c>
      <c r="G15" s="58">
        <v>458662.05</v>
      </c>
      <c r="H15" s="66">
        <f t="shared" si="1"/>
        <v>41.01579958810899</v>
      </c>
      <c r="I15" s="60">
        <v>167271</v>
      </c>
      <c r="J15" s="60">
        <v>138878.7</v>
      </c>
      <c r="K15" s="66">
        <f t="shared" si="2"/>
        <v>83.02616711803003</v>
      </c>
      <c r="L15" s="72"/>
      <c r="M15" s="73"/>
      <c r="N15" s="74"/>
      <c r="O15" s="68">
        <v>290539</v>
      </c>
      <c r="P15" s="68">
        <v>206508.33</v>
      </c>
      <c r="Q15" s="66">
        <f t="shared" si="3"/>
        <v>71.07766255132701</v>
      </c>
      <c r="R15" s="69"/>
      <c r="S15" s="69"/>
      <c r="T15" s="66"/>
      <c r="U15" s="68">
        <v>19334</v>
      </c>
      <c r="V15" s="68">
        <v>18236.71</v>
      </c>
      <c r="W15" s="66">
        <f t="shared" si="4"/>
        <v>94.32455777386987</v>
      </c>
      <c r="X15" s="68">
        <v>136907</v>
      </c>
      <c r="Y15" s="68">
        <v>94409.31</v>
      </c>
      <c r="Z15" s="70">
        <f>Y15/X15*100</f>
        <v>68.95871650098242</v>
      </c>
    </row>
    <row r="16" spans="1:26" ht="25.5">
      <c r="A16" s="19"/>
      <c r="B16" s="64" t="s">
        <v>22</v>
      </c>
      <c r="C16" s="55">
        <v>1316725</v>
      </c>
      <c r="D16" s="56">
        <v>1539692.69</v>
      </c>
      <c r="E16" s="65">
        <f t="shared" si="0"/>
        <v>116.93350471814539</v>
      </c>
      <c r="F16" s="58">
        <v>1925005</v>
      </c>
      <c r="G16" s="58">
        <v>606771.65</v>
      </c>
      <c r="H16" s="66">
        <f t="shared" si="1"/>
        <v>31.520523323316045</v>
      </c>
      <c r="I16" s="60">
        <v>437219</v>
      </c>
      <c r="J16" s="60">
        <v>299818.66</v>
      </c>
      <c r="K16" s="66">
        <f t="shared" si="2"/>
        <v>68.57402354426499</v>
      </c>
      <c r="L16" s="72"/>
      <c r="M16" s="73"/>
      <c r="N16" s="75"/>
      <c r="O16" s="76"/>
      <c r="P16" s="76"/>
      <c r="Q16" s="66"/>
      <c r="R16" s="69"/>
      <c r="S16" s="69"/>
      <c r="T16" s="66"/>
      <c r="U16" s="68">
        <v>515811</v>
      </c>
      <c r="V16" s="68">
        <v>205282.74</v>
      </c>
      <c r="W16" s="66">
        <f t="shared" si="4"/>
        <v>39.79805393836114</v>
      </c>
      <c r="X16" s="68">
        <v>118728</v>
      </c>
      <c r="Y16" s="68">
        <v>58231.79</v>
      </c>
      <c r="Z16" s="70">
        <f>Y16/X16*100</f>
        <v>49.046383329964286</v>
      </c>
    </row>
    <row r="17" spans="1:26" ht="26.25" thickBot="1">
      <c r="A17" s="77"/>
      <c r="B17" s="78" t="s">
        <v>23</v>
      </c>
      <c r="C17" s="55">
        <v>8911616</v>
      </c>
      <c r="D17" s="56">
        <v>10635431.55</v>
      </c>
      <c r="E17" s="79">
        <f t="shared" si="0"/>
        <v>119.34346755964351</v>
      </c>
      <c r="F17" s="58">
        <v>10533392</v>
      </c>
      <c r="G17" s="58">
        <v>5131119.82</v>
      </c>
      <c r="H17" s="80">
        <f t="shared" si="1"/>
        <v>48.71289153579398</v>
      </c>
      <c r="I17" s="81">
        <v>1904969</v>
      </c>
      <c r="J17" s="81">
        <v>844460.47</v>
      </c>
      <c r="K17" s="80">
        <f t="shared" si="2"/>
        <v>44.329354965881336</v>
      </c>
      <c r="L17" s="82"/>
      <c r="M17" s="83"/>
      <c r="N17" s="84"/>
      <c r="O17" s="85">
        <v>3344748</v>
      </c>
      <c r="P17" s="85">
        <v>2163102.76</v>
      </c>
      <c r="Q17" s="80">
        <f>P17/O17*100</f>
        <v>64.6716213000202</v>
      </c>
      <c r="R17" s="86"/>
      <c r="S17" s="86"/>
      <c r="T17" s="80"/>
      <c r="U17" s="85">
        <v>3825391</v>
      </c>
      <c r="V17" s="85">
        <v>1223823.95</v>
      </c>
      <c r="W17" s="80">
        <f t="shared" si="4"/>
        <v>31.99212707929725</v>
      </c>
      <c r="X17" s="85">
        <v>919201</v>
      </c>
      <c r="Y17" s="85">
        <v>497117.79</v>
      </c>
      <c r="Z17" s="87">
        <f>Y17/X17*100</f>
        <v>54.081511007929706</v>
      </c>
    </row>
    <row r="18" spans="1:26" ht="26.25" thickBot="1">
      <c r="A18" s="88"/>
      <c r="B18" s="89" t="s">
        <v>24</v>
      </c>
      <c r="C18" s="90">
        <f>SUM(C11:C17)</f>
        <v>25085180</v>
      </c>
      <c r="D18" s="91">
        <f>SUM(D11:D17)</f>
        <v>28831516.790000003</v>
      </c>
      <c r="E18" s="92">
        <f t="shared" si="0"/>
        <v>114.93446245950798</v>
      </c>
      <c r="F18" s="93">
        <f>SUM(F11:F17)</f>
        <v>29120008</v>
      </c>
      <c r="G18" s="93">
        <f>SUM(G11:G17)</f>
        <v>16344903.07</v>
      </c>
      <c r="H18" s="94">
        <f t="shared" si="1"/>
        <v>56.129459408115544</v>
      </c>
      <c r="I18" s="93">
        <f>SUM(I11:I17)</f>
        <v>5951692</v>
      </c>
      <c r="J18" s="93">
        <f>SUM(J11:J17)</f>
        <v>3894563.04</v>
      </c>
      <c r="K18" s="94">
        <f t="shared" si="2"/>
        <v>65.43623292334348</v>
      </c>
      <c r="L18" s="95">
        <f>SUM(L11:L17)</f>
        <v>243713</v>
      </c>
      <c r="M18" s="93">
        <f>SUM(M11:M17)</f>
        <v>163035.54</v>
      </c>
      <c r="N18" s="94">
        <f>M18/L18*100</f>
        <v>66.89652993480037</v>
      </c>
      <c r="O18" s="93">
        <f>SUM(O11:O17)</f>
        <v>8132190</v>
      </c>
      <c r="P18" s="93">
        <f>SUM(P11:P17)</f>
        <v>5868138.25</v>
      </c>
      <c r="Q18" s="94">
        <f>P18/O18*100</f>
        <v>72.15938449544342</v>
      </c>
      <c r="R18" s="96">
        <f>SUM(R11:R17)</f>
        <v>0</v>
      </c>
      <c r="S18" s="96">
        <f>SUM(S11:S17)</f>
        <v>0</v>
      </c>
      <c r="T18" s="94"/>
      <c r="U18" s="93">
        <f>SUM(U11:U17)</f>
        <v>8892218</v>
      </c>
      <c r="V18" s="93">
        <f>SUM(V11:V17)</f>
        <v>4358285.68</v>
      </c>
      <c r="W18" s="94">
        <f t="shared" si="4"/>
        <v>49.01235754678979</v>
      </c>
      <c r="X18" s="93">
        <f>SUM(X11:X17)</f>
        <v>2204655</v>
      </c>
      <c r="Y18" s="93">
        <f>SUM(Y11:Y17)</f>
        <v>1267789.29</v>
      </c>
      <c r="Z18" s="53">
        <f>Y18/X18*100</f>
        <v>57.50511032338393</v>
      </c>
    </row>
    <row r="19" spans="1:26" ht="25.5">
      <c r="A19" s="19"/>
      <c r="B19" s="54" t="s">
        <v>25</v>
      </c>
      <c r="C19" s="97">
        <v>697298</v>
      </c>
      <c r="D19" s="98">
        <v>717620.29</v>
      </c>
      <c r="E19" s="99">
        <f t="shared" si="0"/>
        <v>102.91443400095798</v>
      </c>
      <c r="F19" s="100">
        <v>764619</v>
      </c>
      <c r="G19" s="100">
        <v>211344.45</v>
      </c>
      <c r="H19" s="59">
        <f t="shared" si="1"/>
        <v>27.640491538923307</v>
      </c>
      <c r="I19" s="101">
        <v>264519</v>
      </c>
      <c r="J19" s="101">
        <v>211344.45</v>
      </c>
      <c r="K19" s="59">
        <f t="shared" si="2"/>
        <v>79.89764440361562</v>
      </c>
      <c r="L19" s="102"/>
      <c r="M19" s="103"/>
      <c r="N19" s="104"/>
      <c r="O19" s="105"/>
      <c r="P19" s="105"/>
      <c r="Q19" s="59"/>
      <c r="R19" s="106"/>
      <c r="S19" s="106"/>
      <c r="T19" s="59"/>
      <c r="U19" s="61">
        <v>100</v>
      </c>
      <c r="V19" s="61">
        <v>0</v>
      </c>
      <c r="W19" s="59"/>
      <c r="X19" s="107"/>
      <c r="Y19" s="107"/>
      <c r="Z19" s="63"/>
    </row>
    <row r="20" spans="1:26" ht="25.5">
      <c r="A20" s="19"/>
      <c r="B20" s="64" t="s">
        <v>26</v>
      </c>
      <c r="C20" s="97">
        <v>1039522</v>
      </c>
      <c r="D20" s="98">
        <v>1057088.72</v>
      </c>
      <c r="E20" s="108">
        <f t="shared" si="0"/>
        <v>101.68988438917117</v>
      </c>
      <c r="F20" s="100">
        <v>1097717</v>
      </c>
      <c r="G20" s="100">
        <v>798951.04</v>
      </c>
      <c r="H20" s="66">
        <f t="shared" si="1"/>
        <v>72.78297047417504</v>
      </c>
      <c r="I20" s="101">
        <v>338351</v>
      </c>
      <c r="J20" s="101">
        <v>250076.63</v>
      </c>
      <c r="K20" s="66">
        <f t="shared" si="2"/>
        <v>73.91041551524896</v>
      </c>
      <c r="L20" s="109"/>
      <c r="M20" s="73"/>
      <c r="N20" s="75"/>
      <c r="O20" s="68">
        <v>511542</v>
      </c>
      <c r="P20" s="68">
        <v>369330.16</v>
      </c>
      <c r="Q20" s="66">
        <f>P20/O20*100</f>
        <v>72.1993814779627</v>
      </c>
      <c r="R20" s="69"/>
      <c r="S20" s="69"/>
      <c r="T20" s="66"/>
      <c r="U20" s="68">
        <v>23500</v>
      </c>
      <c r="V20" s="68">
        <v>20411.04</v>
      </c>
      <c r="W20" s="66">
        <f aca="true" t="shared" si="5" ref="W20:W27">V20/U20*100</f>
        <v>86.85548936170213</v>
      </c>
      <c r="X20" s="68">
        <v>200984</v>
      </c>
      <c r="Y20" s="68">
        <v>143623.46</v>
      </c>
      <c r="Z20" s="70">
        <f aca="true" t="shared" si="6" ref="Z20:Z29">Y20/X20*100</f>
        <v>71.4601460812801</v>
      </c>
    </row>
    <row r="21" spans="1:26" ht="25.5">
      <c r="A21" s="19"/>
      <c r="B21" s="64" t="s">
        <v>27</v>
      </c>
      <c r="C21" s="97">
        <v>455103</v>
      </c>
      <c r="D21" s="98">
        <v>425592.56</v>
      </c>
      <c r="E21" s="108">
        <f t="shared" si="0"/>
        <v>93.51565689525229</v>
      </c>
      <c r="F21" s="100">
        <v>545393</v>
      </c>
      <c r="G21" s="100">
        <v>296323.48</v>
      </c>
      <c r="H21" s="66">
        <f t="shared" si="1"/>
        <v>54.332101805487056</v>
      </c>
      <c r="I21" s="101">
        <v>234840</v>
      </c>
      <c r="J21" s="101">
        <v>156013.39</v>
      </c>
      <c r="K21" s="66">
        <f t="shared" si="2"/>
        <v>66.43390819281213</v>
      </c>
      <c r="L21" s="109"/>
      <c r="M21" s="73"/>
      <c r="N21" s="75"/>
      <c r="O21" s="76"/>
      <c r="P21" s="76"/>
      <c r="Q21" s="66"/>
      <c r="R21" s="69"/>
      <c r="S21" s="69"/>
      <c r="T21" s="66"/>
      <c r="U21" s="68">
        <v>14450</v>
      </c>
      <c r="V21" s="68">
        <v>12481.9</v>
      </c>
      <c r="W21" s="66">
        <f t="shared" si="5"/>
        <v>86.37993079584774</v>
      </c>
      <c r="X21" s="68">
        <v>296103</v>
      </c>
      <c r="Y21" s="68">
        <v>127828.19</v>
      </c>
      <c r="Z21" s="70">
        <f t="shared" si="6"/>
        <v>43.17017726939612</v>
      </c>
    </row>
    <row r="22" spans="1:26" ht="25.5">
      <c r="A22" s="19"/>
      <c r="B22" s="64" t="s">
        <v>28</v>
      </c>
      <c r="C22" s="97">
        <v>632433</v>
      </c>
      <c r="D22" s="98">
        <v>537798.32</v>
      </c>
      <c r="E22" s="108">
        <f t="shared" si="0"/>
        <v>85.0364101809994</v>
      </c>
      <c r="F22" s="100">
        <v>765088</v>
      </c>
      <c r="G22" s="100">
        <v>362402.09</v>
      </c>
      <c r="H22" s="66">
        <f t="shared" si="1"/>
        <v>47.36737342632482</v>
      </c>
      <c r="I22" s="101">
        <v>367937</v>
      </c>
      <c r="J22" s="101">
        <v>258311.52</v>
      </c>
      <c r="K22" s="66">
        <f t="shared" si="2"/>
        <v>70.20536667962179</v>
      </c>
      <c r="L22" s="109"/>
      <c r="M22" s="73"/>
      <c r="N22" s="75"/>
      <c r="O22" s="68"/>
      <c r="P22" s="68"/>
      <c r="Q22" s="66"/>
      <c r="R22" s="69"/>
      <c r="S22" s="69"/>
      <c r="T22" s="66"/>
      <c r="U22" s="68">
        <v>225125</v>
      </c>
      <c r="V22" s="68">
        <v>31184.86</v>
      </c>
      <c r="W22" s="66">
        <f t="shared" si="5"/>
        <v>13.852242087729039</v>
      </c>
      <c r="X22" s="68">
        <v>155617</v>
      </c>
      <c r="Y22" s="68">
        <v>62229.1</v>
      </c>
      <c r="Z22" s="70">
        <f t="shared" si="6"/>
        <v>39.9886259213325</v>
      </c>
    </row>
    <row r="23" spans="1:26" ht="27.75" customHeight="1">
      <c r="A23" s="19"/>
      <c r="B23" s="64" t="s">
        <v>29</v>
      </c>
      <c r="C23" s="97">
        <v>784486</v>
      </c>
      <c r="D23" s="98">
        <v>766513.78</v>
      </c>
      <c r="E23" s="108">
        <f t="shared" si="0"/>
        <v>97.709045158231</v>
      </c>
      <c r="F23" s="100">
        <v>926891</v>
      </c>
      <c r="G23" s="100">
        <v>614209.39</v>
      </c>
      <c r="H23" s="66">
        <f t="shared" si="1"/>
        <v>66.2655468658127</v>
      </c>
      <c r="I23" s="101">
        <v>494340</v>
      </c>
      <c r="J23" s="101">
        <v>349669.31</v>
      </c>
      <c r="K23" s="66">
        <f t="shared" si="2"/>
        <v>70.73457741635312</v>
      </c>
      <c r="L23" s="109"/>
      <c r="M23" s="73"/>
      <c r="N23" s="75"/>
      <c r="O23" s="68"/>
      <c r="P23" s="68"/>
      <c r="Q23" s="66"/>
      <c r="R23" s="69"/>
      <c r="S23" s="69"/>
      <c r="T23" s="66"/>
      <c r="U23" s="68">
        <v>269689</v>
      </c>
      <c r="V23" s="68">
        <v>162883.37</v>
      </c>
      <c r="W23" s="66">
        <f t="shared" si="5"/>
        <v>60.39674217339231</v>
      </c>
      <c r="X23" s="68">
        <v>136862</v>
      </c>
      <c r="Y23" s="68">
        <v>93316.71</v>
      </c>
      <c r="Z23" s="70">
        <f t="shared" si="6"/>
        <v>68.18306761555436</v>
      </c>
    </row>
    <row r="24" spans="1:30" ht="25.5">
      <c r="A24" s="19"/>
      <c r="B24" s="64" t="s">
        <v>30</v>
      </c>
      <c r="C24" s="97">
        <v>869934</v>
      </c>
      <c r="D24" s="98">
        <v>396150.42</v>
      </c>
      <c r="E24" s="108">
        <f t="shared" si="0"/>
        <v>45.53798564028995</v>
      </c>
      <c r="F24" s="100">
        <v>1071033</v>
      </c>
      <c r="G24" s="100">
        <v>501039.21</v>
      </c>
      <c r="H24" s="66">
        <f t="shared" si="1"/>
        <v>46.78093111976942</v>
      </c>
      <c r="I24" s="101">
        <v>363968</v>
      </c>
      <c r="J24" s="101">
        <v>322649.02</v>
      </c>
      <c r="K24" s="66">
        <f t="shared" si="2"/>
        <v>88.64763385792158</v>
      </c>
      <c r="L24" s="109"/>
      <c r="M24" s="73"/>
      <c r="N24" s="75"/>
      <c r="O24" s="76"/>
      <c r="P24" s="76"/>
      <c r="Q24" s="66"/>
      <c r="R24" s="69"/>
      <c r="S24" s="69"/>
      <c r="T24" s="66"/>
      <c r="U24" s="68">
        <v>23900</v>
      </c>
      <c r="V24" s="68">
        <v>22900</v>
      </c>
      <c r="W24" s="66">
        <f t="shared" si="5"/>
        <v>95.81589958158996</v>
      </c>
      <c r="X24" s="68">
        <v>160236</v>
      </c>
      <c r="Y24" s="68">
        <v>141967.71</v>
      </c>
      <c r="Z24" s="70">
        <f t="shared" si="6"/>
        <v>88.59913502583689</v>
      </c>
      <c r="AD24" s="110"/>
    </row>
    <row r="25" spans="1:26" ht="26.25" thickBot="1">
      <c r="A25" s="77"/>
      <c r="B25" s="78" t="s">
        <v>31</v>
      </c>
      <c r="C25" s="97">
        <v>6287898</v>
      </c>
      <c r="D25" s="98">
        <v>6312235.23</v>
      </c>
      <c r="E25" s="111">
        <f t="shared" si="0"/>
        <v>100.38704874029445</v>
      </c>
      <c r="F25" s="100">
        <v>8317859</v>
      </c>
      <c r="G25" s="100">
        <v>4398616.55</v>
      </c>
      <c r="H25" s="80">
        <f t="shared" si="1"/>
        <v>52.88159549230156</v>
      </c>
      <c r="I25" s="101">
        <v>1208850</v>
      </c>
      <c r="J25" s="101">
        <v>638388.95</v>
      </c>
      <c r="K25" s="80">
        <f t="shared" si="2"/>
        <v>52.80960830541424</v>
      </c>
      <c r="L25" s="112"/>
      <c r="M25" s="83"/>
      <c r="N25" s="84"/>
      <c r="O25" s="85">
        <v>2015576</v>
      </c>
      <c r="P25" s="85">
        <v>1031855.37</v>
      </c>
      <c r="Q25" s="80">
        <f>P25/O25*100</f>
        <v>51.19406908992764</v>
      </c>
      <c r="R25" s="86"/>
      <c r="S25" s="86"/>
      <c r="T25" s="80"/>
      <c r="U25" s="85">
        <v>4889410</v>
      </c>
      <c r="V25" s="85">
        <v>2619779.74</v>
      </c>
      <c r="W25" s="80">
        <f t="shared" si="5"/>
        <v>53.5806925579978</v>
      </c>
      <c r="X25" s="85">
        <v>99995</v>
      </c>
      <c r="Y25" s="85">
        <v>58592.49</v>
      </c>
      <c r="Z25" s="87">
        <f t="shared" si="6"/>
        <v>58.59541977098854</v>
      </c>
    </row>
    <row r="26" spans="1:26" ht="37.5" customHeight="1" thickBot="1">
      <c r="A26" s="19"/>
      <c r="B26" s="89" t="s">
        <v>32</v>
      </c>
      <c r="C26" s="90">
        <f>SUM(C19:C25)</f>
        <v>10766674</v>
      </c>
      <c r="D26" s="93">
        <f>SUM(D19:D25)</f>
        <v>10212999.32</v>
      </c>
      <c r="E26" s="113">
        <f t="shared" si="0"/>
        <v>94.85751421469621</v>
      </c>
      <c r="F26" s="90">
        <f>SUM(F19:F25)</f>
        <v>13488600</v>
      </c>
      <c r="G26" s="93">
        <f>SUM(G19:G25)</f>
        <v>7182886.21</v>
      </c>
      <c r="H26" s="94">
        <f t="shared" si="1"/>
        <v>53.251532479278794</v>
      </c>
      <c r="I26" s="93">
        <f>SUM(I19:I25)</f>
        <v>3272805</v>
      </c>
      <c r="J26" s="93">
        <f>SUM(J19:J25)</f>
        <v>2186453.27</v>
      </c>
      <c r="K26" s="94">
        <f t="shared" si="2"/>
        <v>66.80670770180319</v>
      </c>
      <c r="L26" s="96">
        <f>SUM(L19:L25)</f>
        <v>0</v>
      </c>
      <c r="M26" s="96">
        <f>SUM(M19:M25)</f>
        <v>0</v>
      </c>
      <c r="N26" s="95">
        <f>SUM(N19:N25)</f>
        <v>0</v>
      </c>
      <c r="O26" s="93">
        <f>SUM(O19:O25)</f>
        <v>2527118</v>
      </c>
      <c r="P26" s="93">
        <f>SUM(P19:P25)</f>
        <v>1401185.53</v>
      </c>
      <c r="Q26" s="94">
        <f>P26/O26*100</f>
        <v>55.44598748455751</v>
      </c>
      <c r="R26" s="96"/>
      <c r="S26" s="96"/>
      <c r="T26" s="94"/>
      <c r="U26" s="93">
        <f>SUM(U19:U25)</f>
        <v>5446174</v>
      </c>
      <c r="V26" s="93">
        <f>SUM(V19:V25)</f>
        <v>2869640.91</v>
      </c>
      <c r="W26" s="94">
        <f t="shared" si="5"/>
        <v>52.6909516662523</v>
      </c>
      <c r="X26" s="93">
        <f>SUM(X19:X25)</f>
        <v>1049797</v>
      </c>
      <c r="Y26" s="93">
        <f>SUM(Y19:Y25)</f>
        <v>627557.66</v>
      </c>
      <c r="Z26" s="53">
        <f t="shared" si="6"/>
        <v>59.77895345481079</v>
      </c>
    </row>
    <row r="27" spans="1:26" ht="22.5" customHeight="1" thickBot="1">
      <c r="A27" s="19"/>
      <c r="B27" s="114" t="s">
        <v>33</v>
      </c>
      <c r="C27" s="90">
        <f>C10+C18+C26</f>
        <v>50958472</v>
      </c>
      <c r="D27" s="93">
        <f>D10+D18+D26</f>
        <v>56975757.71</v>
      </c>
      <c r="E27" s="92">
        <f t="shared" si="0"/>
        <v>111.80821455949463</v>
      </c>
      <c r="F27" s="90">
        <f>F10+F18+F26</f>
        <v>56896610</v>
      </c>
      <c r="G27" s="93">
        <f>G10+G18+G26</f>
        <v>33993205.14</v>
      </c>
      <c r="H27" s="115">
        <f t="shared" si="1"/>
        <v>59.74557208241404</v>
      </c>
      <c r="I27" s="93">
        <f>I10+I18+I26</f>
        <v>11501551</v>
      </c>
      <c r="J27" s="93">
        <f>J10+J18+J26</f>
        <v>7633740.74</v>
      </c>
      <c r="K27" s="115">
        <f t="shared" si="2"/>
        <v>66.37140277863395</v>
      </c>
      <c r="L27" s="93">
        <f>L10+L18+L26</f>
        <v>243713</v>
      </c>
      <c r="M27" s="93">
        <f>M10+M18+M26</f>
        <v>163035.54</v>
      </c>
      <c r="N27" s="116">
        <f>N10+N18+N26</f>
        <v>66.89652993480037</v>
      </c>
      <c r="O27" s="93">
        <f>O10+O18+O26</f>
        <v>16235276</v>
      </c>
      <c r="P27" s="93">
        <f>P10+P18+P26</f>
        <v>11295161.25</v>
      </c>
      <c r="Q27" s="115">
        <f>P27/O27*100</f>
        <v>69.57172301844453</v>
      </c>
      <c r="R27" s="93"/>
      <c r="S27" s="93"/>
      <c r="T27" s="117"/>
      <c r="U27" s="93">
        <f>U10+U18+U26</f>
        <v>20030372</v>
      </c>
      <c r="V27" s="93">
        <f>V10+V18+V26</f>
        <v>11656063.899999999</v>
      </c>
      <c r="W27" s="115">
        <f t="shared" si="5"/>
        <v>58.191949205935856</v>
      </c>
      <c r="X27" s="93">
        <f>X10+X18+X26</f>
        <v>3254452</v>
      </c>
      <c r="Y27" s="93">
        <f>Y10+Y18+Y26</f>
        <v>1895346.9500000002</v>
      </c>
      <c r="Z27" s="118">
        <f t="shared" si="6"/>
        <v>58.23858978408655</v>
      </c>
    </row>
    <row r="28" spans="1:26" ht="28.5" customHeight="1" thickBot="1">
      <c r="A28" s="119"/>
      <c r="B28" s="120" t="s">
        <v>34</v>
      </c>
      <c r="C28" s="121">
        <v>208399838</v>
      </c>
      <c r="D28" s="122">
        <v>200192154.63</v>
      </c>
      <c r="E28" s="123">
        <f t="shared" si="0"/>
        <v>96.06156921772654</v>
      </c>
      <c r="F28" s="124">
        <v>215312073</v>
      </c>
      <c r="G28" s="125">
        <v>183116868.55999997</v>
      </c>
      <c r="H28" s="115">
        <f t="shared" si="1"/>
        <v>85.047190344965</v>
      </c>
      <c r="I28" s="126">
        <v>1078065</v>
      </c>
      <c r="J28" s="126">
        <v>796738.98</v>
      </c>
      <c r="K28" s="115">
        <f t="shared" si="2"/>
        <v>73.9045400787522</v>
      </c>
      <c r="L28" s="127"/>
      <c r="M28" s="128"/>
      <c r="N28" s="129"/>
      <c r="O28" s="127">
        <v>55180093</v>
      </c>
      <c r="P28" s="128">
        <v>38321347.930000015</v>
      </c>
      <c r="Q28" s="115">
        <f>P28/O28*100</f>
        <v>69.44777699087969</v>
      </c>
      <c r="R28" s="127">
        <v>29177800</v>
      </c>
      <c r="S28" s="128">
        <v>24309622.85</v>
      </c>
      <c r="T28" s="115">
        <f>S28/R28*100</f>
        <v>83.31547563558597</v>
      </c>
      <c r="U28" s="127"/>
      <c r="V28" s="128"/>
      <c r="W28" s="115"/>
      <c r="X28" s="127">
        <v>6808863</v>
      </c>
      <c r="Y28" s="128">
        <v>4526922.77</v>
      </c>
      <c r="Z28" s="118">
        <f t="shared" si="6"/>
        <v>66.48573733969974</v>
      </c>
    </row>
    <row r="29" spans="1:26" ht="24.75" customHeight="1" thickBot="1">
      <c r="A29" s="77"/>
      <c r="B29" s="130" t="s">
        <v>35</v>
      </c>
      <c r="C29" s="131">
        <f>C27+C28</f>
        <v>259358310</v>
      </c>
      <c r="D29" s="132">
        <f>D27+D28</f>
        <v>257167912.34</v>
      </c>
      <c r="E29" s="92">
        <f t="shared" si="0"/>
        <v>99.15545499197616</v>
      </c>
      <c r="F29" s="131">
        <f>F27+F28</f>
        <v>272208683</v>
      </c>
      <c r="G29" s="132">
        <f>G27+G28</f>
        <v>217110073.7</v>
      </c>
      <c r="H29" s="94">
        <f t="shared" si="1"/>
        <v>79.75868782260703</v>
      </c>
      <c r="I29" s="131">
        <f>I27+I28</f>
        <v>12579616</v>
      </c>
      <c r="J29" s="131">
        <f>J27+J28</f>
        <v>8430479.72</v>
      </c>
      <c r="K29" s="94">
        <f t="shared" si="2"/>
        <v>67.01698779994557</v>
      </c>
      <c r="L29" s="132">
        <f>L27+L28</f>
        <v>243713</v>
      </c>
      <c r="M29" s="132">
        <f>M27+M28</f>
        <v>163035.54</v>
      </c>
      <c r="N29" s="46">
        <f>N27+N28</f>
        <v>66.89652993480037</v>
      </c>
      <c r="O29" s="132">
        <f>O27+O28</f>
        <v>71415369</v>
      </c>
      <c r="P29" s="132">
        <f>P27+P28</f>
        <v>49616509.180000015</v>
      </c>
      <c r="Q29" s="94">
        <f>P29/O29*100</f>
        <v>69.47595437055014</v>
      </c>
      <c r="R29" s="132">
        <f>R27+R28</f>
        <v>29177800</v>
      </c>
      <c r="S29" s="132">
        <f>S27+S28</f>
        <v>24309622.85</v>
      </c>
      <c r="T29" s="94">
        <f>S29/R29*100</f>
        <v>83.31547563558597</v>
      </c>
      <c r="U29" s="132">
        <f>U27+U28</f>
        <v>20030372</v>
      </c>
      <c r="V29" s="132">
        <f>V27+V28</f>
        <v>11656063.899999999</v>
      </c>
      <c r="W29" s="94">
        <f>V29/U29*100</f>
        <v>58.191949205935856</v>
      </c>
      <c r="X29" s="132">
        <f>X27+X28</f>
        <v>10063315</v>
      </c>
      <c r="Y29" s="132">
        <f>Y27+Y28</f>
        <v>6422269.72</v>
      </c>
      <c r="Z29" s="53">
        <f t="shared" si="6"/>
        <v>63.81862954702302</v>
      </c>
    </row>
    <row r="30" spans="9:25" ht="12.75">
      <c r="I30" s="133"/>
      <c r="J30" s="134"/>
      <c r="K30" s="133"/>
      <c r="L30" s="133"/>
      <c r="M30" s="133"/>
      <c r="N30" s="133"/>
      <c r="O30" s="133"/>
      <c r="P30" s="134"/>
      <c r="Q30" s="133"/>
      <c r="R30" s="133"/>
      <c r="S30" s="134"/>
      <c r="T30" s="133"/>
      <c r="U30" s="133"/>
      <c r="V30" s="133"/>
      <c r="W30" s="133"/>
      <c r="X30" s="133"/>
      <c r="Y30" s="134"/>
    </row>
    <row r="31" spans="6:8" ht="12.75">
      <c r="F31" s="1"/>
      <c r="G31" s="1"/>
      <c r="H31" s="1"/>
    </row>
    <row r="35" spans="6:7" ht="12.75">
      <c r="F35" s="134"/>
      <c r="G35" s="134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2016-06-13T09:20:19Z</cp:lastPrinted>
  <dcterms:created xsi:type="dcterms:W3CDTF">2016-06-13T09:19:15Z</dcterms:created>
  <dcterms:modified xsi:type="dcterms:W3CDTF">2016-06-13T09:20:20Z</dcterms:modified>
  <cp:category/>
  <cp:version/>
  <cp:contentType/>
  <cp:contentStatus/>
</cp:coreProperties>
</file>