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<sst xmlns="http://schemas.openxmlformats.org/spreadsheetml/2006/main" count="55" uniqueCount="36">
  <si>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18.04.2017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</si>
  <si>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</si>
  <si>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</si>
  <si>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</si>
  <si>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</si>
  <si>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</si>
  <si>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</si>
  <si>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</si>
  <si>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</si>
  <si>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</si>
  <si>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</si>
  <si>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січень-квітень</t>
  </si>
  <si>
    <t>виконання по доходах за січень-квітень</t>
  </si>
  <si>
    <t>%</t>
  </si>
  <si>
    <t>затерджено з урахуванням змін на 
січень-квітень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</si>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</sst>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4" fontId="8" fillId="0" borderId="27" xfId="337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4" fontId="4" fillId="0" borderId="36" xfId="337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4" fontId="4" fillId="0" borderId="36" xfId="335" applyNumberFormat="1" applyFont="1" applyBorder="1" applyAlignment="1">
      <alignment vertical="center" wrapText="1"/>
      <protection/>
    </xf>
    <xf numFmtId="1" fontId="4" fillId="0" borderId="36" xfId="334" applyNumberFormat="1" applyFont="1" applyFill="1" applyBorder="1" applyAlignment="1">
      <alignment vertical="center" wrapText="1"/>
      <protection/>
    </xf>
    <xf numFmtId="174" fontId="0" fillId="0" borderId="36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5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4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2" fontId="6" fillId="0" borderId="49" xfId="0" applyNumberFormat="1" applyFont="1" applyFill="1" applyBorder="1" applyAlignment="1">
      <alignment vertical="center"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74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4" fontId="8" fillId="0" borderId="44" xfId="337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5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4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H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42843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13144136</v>
      </c>
      <c r="D10" s="39">
        <v>14030388</v>
      </c>
      <c r="E10" s="40">
        <f aca="true" t="shared" si="0" ref="E10:E29">D10/C10*100</f>
        <v>106.74256565817639</v>
      </c>
      <c r="F10" s="39">
        <v>15048536</v>
      </c>
      <c r="G10" s="39">
        <v>7723509.9799999995</v>
      </c>
      <c r="H10" s="41">
        <f aca="true" t="shared" si="1" ref="H10:H29">G10/F10*100</f>
        <v>51.323995769422346</v>
      </c>
      <c r="I10" s="42">
        <v>2550734</v>
      </c>
      <c r="J10" s="42">
        <v>1000410.14</v>
      </c>
      <c r="K10" s="43">
        <f aca="true" t="shared" si="2" ref="K10:K29">J10/I10*100</f>
        <v>39.220480849825975</v>
      </c>
      <c r="L10" s="44"/>
      <c r="M10" s="45"/>
      <c r="N10" s="46"/>
      <c r="O10" s="47">
        <v>5712268</v>
      </c>
      <c r="P10" s="47">
        <v>3711770.11</v>
      </c>
      <c r="Q10" s="48">
        <f aca="true" t="shared" si="3" ref="Q10:Q15">P10/O10*100</f>
        <v>64.97892098199874</v>
      </c>
      <c r="R10" s="49"/>
      <c r="S10" s="49"/>
      <c r="T10" s="43"/>
      <c r="U10" s="47">
        <v>6054234</v>
      </c>
      <c r="V10" s="47">
        <v>2770323.25</v>
      </c>
      <c r="W10" s="43">
        <f aca="true" t="shared" si="4" ref="W10:W18">V10/U10*100</f>
        <v>45.758443595011364</v>
      </c>
      <c r="X10" s="47"/>
      <c r="Y10" s="47"/>
      <c r="Z10" s="50"/>
    </row>
    <row r="11" spans="1:26" ht="39.75" customHeight="1">
      <c r="A11" s="18"/>
      <c r="B11" s="51" t="s">
        <v>17</v>
      </c>
      <c r="C11" s="52">
        <v>2558221</v>
      </c>
      <c r="D11" s="52">
        <v>2668785.16</v>
      </c>
      <c r="E11" s="53">
        <f t="shared" si="0"/>
        <v>104.32191589389659</v>
      </c>
      <c r="F11" s="52">
        <v>2597478</v>
      </c>
      <c r="G11" s="52">
        <v>1768599.87</v>
      </c>
      <c r="H11" s="54">
        <f t="shared" si="1"/>
        <v>68.08911836789379</v>
      </c>
      <c r="I11" s="55">
        <v>523410</v>
      </c>
      <c r="J11" s="55">
        <v>357982.8</v>
      </c>
      <c r="K11" s="54">
        <f t="shared" si="2"/>
        <v>68.39433713532412</v>
      </c>
      <c r="L11" s="56"/>
      <c r="M11" s="56"/>
      <c r="N11" s="54"/>
      <c r="O11" s="56">
        <v>872482</v>
      </c>
      <c r="P11" s="56">
        <v>674402.69</v>
      </c>
      <c r="Q11" s="54">
        <f t="shared" si="3"/>
        <v>77.29703191584467</v>
      </c>
      <c r="R11" s="57"/>
      <c r="S11" s="57"/>
      <c r="T11" s="54"/>
      <c r="U11" s="56">
        <v>823282</v>
      </c>
      <c r="V11" s="56">
        <v>508064.75</v>
      </c>
      <c r="W11" s="54">
        <f t="shared" si="4"/>
        <v>61.71211686882502</v>
      </c>
      <c r="X11" s="56">
        <v>311315</v>
      </c>
      <c r="Y11" s="56">
        <v>228149.63</v>
      </c>
      <c r="Z11" s="58">
        <f>Y11/X11*100</f>
        <v>73.2857812826237</v>
      </c>
    </row>
    <row r="12" spans="1:26" ht="25.5">
      <c r="A12" s="18"/>
      <c r="B12" s="59" t="s">
        <v>18</v>
      </c>
      <c r="C12" s="52">
        <v>2684347</v>
      </c>
      <c r="D12" s="52">
        <v>2640963.96</v>
      </c>
      <c r="E12" s="60">
        <f t="shared" si="0"/>
        <v>98.38385126811102</v>
      </c>
      <c r="F12" s="52">
        <v>2767622</v>
      </c>
      <c r="G12" s="52">
        <v>1370493.01</v>
      </c>
      <c r="H12" s="61">
        <f t="shared" si="1"/>
        <v>49.5187930288168</v>
      </c>
      <c r="I12" s="55">
        <v>733699</v>
      </c>
      <c r="J12" s="55">
        <v>484697.45</v>
      </c>
      <c r="K12" s="61">
        <f t="shared" si="2"/>
        <v>66.06216582004338</v>
      </c>
      <c r="L12" s="62"/>
      <c r="M12" s="62"/>
      <c r="N12" s="61"/>
      <c r="O12" s="63">
        <v>663320</v>
      </c>
      <c r="P12" s="63">
        <v>512825.79</v>
      </c>
      <c r="Q12" s="61">
        <f t="shared" si="3"/>
        <v>77.31197461255502</v>
      </c>
      <c r="R12" s="64"/>
      <c r="S12" s="64"/>
      <c r="T12" s="61"/>
      <c r="U12" s="63">
        <v>836500</v>
      </c>
      <c r="V12" s="63">
        <v>122969.46</v>
      </c>
      <c r="W12" s="61">
        <f t="shared" si="4"/>
        <v>14.70047340107591</v>
      </c>
      <c r="X12" s="63">
        <v>269953</v>
      </c>
      <c r="Y12" s="63">
        <v>217500.31</v>
      </c>
      <c r="Z12" s="65">
        <f>Y12/X12*100</f>
        <v>80.56969546550697</v>
      </c>
    </row>
    <row r="13" spans="1:26" ht="25.5">
      <c r="A13" s="18"/>
      <c r="B13" s="59" t="s">
        <v>19</v>
      </c>
      <c r="C13" s="52">
        <v>4817830</v>
      </c>
      <c r="D13" s="52">
        <v>4720865.02</v>
      </c>
      <c r="E13" s="60">
        <f t="shared" si="0"/>
        <v>97.98737232322435</v>
      </c>
      <c r="F13" s="52">
        <v>5070641</v>
      </c>
      <c r="G13" s="52">
        <v>3872629.02</v>
      </c>
      <c r="H13" s="61">
        <f t="shared" si="1"/>
        <v>76.37355947699709</v>
      </c>
      <c r="I13" s="55">
        <v>976680</v>
      </c>
      <c r="J13" s="55">
        <v>887189.86</v>
      </c>
      <c r="K13" s="61">
        <f t="shared" si="2"/>
        <v>90.83731211860588</v>
      </c>
      <c r="L13" s="66"/>
      <c r="M13" s="66"/>
      <c r="N13" s="61"/>
      <c r="O13" s="63">
        <v>1203708</v>
      </c>
      <c r="P13" s="63">
        <v>968602.02</v>
      </c>
      <c r="Q13" s="61">
        <f t="shared" si="3"/>
        <v>80.4681882981587</v>
      </c>
      <c r="R13" s="64"/>
      <c r="S13" s="64"/>
      <c r="T13" s="61"/>
      <c r="U13" s="63">
        <v>2677997</v>
      </c>
      <c r="V13" s="63">
        <v>1822303.84</v>
      </c>
      <c r="W13" s="61">
        <f t="shared" si="4"/>
        <v>68.04726965713554</v>
      </c>
      <c r="X13" s="63"/>
      <c r="Y13" s="63"/>
      <c r="Z13" s="65"/>
    </row>
    <row r="14" spans="1:26" ht="25.5">
      <c r="A14" s="18"/>
      <c r="B14" s="59" t="s">
        <v>20</v>
      </c>
      <c r="C14" s="52">
        <v>3488450</v>
      </c>
      <c r="D14" s="52">
        <v>4255478.93</v>
      </c>
      <c r="E14" s="60">
        <f t="shared" si="0"/>
        <v>121.98767160200089</v>
      </c>
      <c r="F14" s="52">
        <v>3777966</v>
      </c>
      <c r="G14" s="52">
        <v>2303435.47</v>
      </c>
      <c r="H14" s="61">
        <f t="shared" si="1"/>
        <v>60.9702540996928</v>
      </c>
      <c r="I14" s="55">
        <v>625347</v>
      </c>
      <c r="J14" s="55">
        <v>450447.1</v>
      </c>
      <c r="K14" s="61">
        <f t="shared" si="2"/>
        <v>72.03154408672304</v>
      </c>
      <c r="L14" s="63">
        <v>294025</v>
      </c>
      <c r="M14" s="63">
        <v>183910.34</v>
      </c>
      <c r="N14" s="61">
        <f>M14/L14*100</f>
        <v>62.54921860386021</v>
      </c>
      <c r="O14" s="63">
        <v>1574372</v>
      </c>
      <c r="P14" s="63">
        <v>1156187.69</v>
      </c>
      <c r="Q14" s="61">
        <f t="shared" si="3"/>
        <v>73.43802417725924</v>
      </c>
      <c r="R14" s="64"/>
      <c r="S14" s="64"/>
      <c r="T14" s="61"/>
      <c r="U14" s="63">
        <v>805136</v>
      </c>
      <c r="V14" s="63">
        <v>226530.56</v>
      </c>
      <c r="W14" s="61">
        <f t="shared" si="4"/>
        <v>28.135688877407045</v>
      </c>
      <c r="X14" s="63">
        <v>391278</v>
      </c>
      <c r="Y14" s="63">
        <v>267036.43</v>
      </c>
      <c r="Z14" s="65">
        <f>Y14/X14*100</f>
        <v>68.24723853628366</v>
      </c>
    </row>
    <row r="15" spans="1:26" ht="25.5">
      <c r="A15" s="18"/>
      <c r="B15" s="59" t="s">
        <v>21</v>
      </c>
      <c r="C15" s="52">
        <v>833011</v>
      </c>
      <c r="D15" s="52">
        <v>706274.58</v>
      </c>
      <c r="E15" s="60">
        <f t="shared" si="0"/>
        <v>84.78574472606003</v>
      </c>
      <c r="F15" s="52">
        <v>901728</v>
      </c>
      <c r="G15" s="52">
        <v>483640.92</v>
      </c>
      <c r="H15" s="61">
        <f t="shared" si="1"/>
        <v>53.63490099009901</v>
      </c>
      <c r="I15" s="55">
        <v>182021</v>
      </c>
      <c r="J15" s="55">
        <v>144433.63</v>
      </c>
      <c r="K15" s="61">
        <f t="shared" si="2"/>
        <v>79.34998159553018</v>
      </c>
      <c r="L15" s="67"/>
      <c r="M15" s="68"/>
      <c r="N15" s="69"/>
      <c r="O15" s="63">
        <v>351639</v>
      </c>
      <c r="P15" s="63">
        <v>239814.16</v>
      </c>
      <c r="Q15" s="61">
        <f t="shared" si="3"/>
        <v>68.19896541623653</v>
      </c>
      <c r="R15" s="64"/>
      <c r="S15" s="64"/>
      <c r="T15" s="61"/>
      <c r="U15" s="63">
        <v>23800</v>
      </c>
      <c r="V15" s="63">
        <v>9819.26</v>
      </c>
      <c r="W15" s="61">
        <f t="shared" si="4"/>
        <v>41.257394957983195</v>
      </c>
      <c r="X15" s="63">
        <v>140364</v>
      </c>
      <c r="Y15" s="63">
        <v>89573.87</v>
      </c>
      <c r="Z15" s="65">
        <f>Y15/X15*100</f>
        <v>63.81541563363825</v>
      </c>
    </row>
    <row r="16" spans="1:26" ht="25.5">
      <c r="A16" s="18"/>
      <c r="B16" s="59" t="s">
        <v>22</v>
      </c>
      <c r="C16" s="52">
        <v>1040965</v>
      </c>
      <c r="D16" s="52">
        <v>792725.13</v>
      </c>
      <c r="E16" s="60">
        <f t="shared" si="0"/>
        <v>76.15290907955598</v>
      </c>
      <c r="F16" s="52">
        <v>1403865</v>
      </c>
      <c r="G16" s="52">
        <v>528897.9</v>
      </c>
      <c r="H16" s="61">
        <f t="shared" si="1"/>
        <v>37.67441313801541</v>
      </c>
      <c r="I16" s="55">
        <v>519731</v>
      </c>
      <c r="J16" s="55">
        <v>239066.57</v>
      </c>
      <c r="K16" s="61">
        <f t="shared" si="2"/>
        <v>45.99813557397962</v>
      </c>
      <c r="L16" s="67"/>
      <c r="M16" s="68"/>
      <c r="N16" s="70"/>
      <c r="O16" s="71"/>
      <c r="P16" s="71"/>
      <c r="Q16" s="61"/>
      <c r="R16" s="64"/>
      <c r="S16" s="64"/>
      <c r="T16" s="61"/>
      <c r="U16" s="63">
        <v>540236</v>
      </c>
      <c r="V16" s="63">
        <v>182780.34</v>
      </c>
      <c r="W16" s="61">
        <f t="shared" si="4"/>
        <v>33.833424651448624</v>
      </c>
      <c r="X16" s="63">
        <v>117060</v>
      </c>
      <c r="Y16" s="63">
        <v>87050.99</v>
      </c>
      <c r="Z16" s="65">
        <f>Y16/X16*100</f>
        <v>74.36441995557834</v>
      </c>
    </row>
    <row r="17" spans="1:26" ht="26.25" thickBot="1">
      <c r="A17" s="72"/>
      <c r="B17" s="73" t="s">
        <v>23</v>
      </c>
      <c r="C17" s="52">
        <v>8736567</v>
      </c>
      <c r="D17" s="52">
        <v>9321182.219999999</v>
      </c>
      <c r="E17" s="74">
        <f t="shared" si="0"/>
        <v>106.69158972855126</v>
      </c>
      <c r="F17" s="52">
        <v>7878606</v>
      </c>
      <c r="G17" s="52">
        <v>3762208.69</v>
      </c>
      <c r="H17" s="75">
        <f t="shared" si="1"/>
        <v>47.752212637616346</v>
      </c>
      <c r="I17" s="76">
        <v>1332605</v>
      </c>
      <c r="J17" s="76">
        <v>725101.55</v>
      </c>
      <c r="K17" s="75">
        <f t="shared" si="2"/>
        <v>54.41233899017338</v>
      </c>
      <c r="L17" s="77"/>
      <c r="M17" s="78"/>
      <c r="N17" s="79"/>
      <c r="O17" s="80">
        <v>2891595</v>
      </c>
      <c r="P17" s="80">
        <v>1709355.38</v>
      </c>
      <c r="Q17" s="75">
        <f>P17/O17*100</f>
        <v>59.114619440135975</v>
      </c>
      <c r="R17" s="81"/>
      <c r="S17" s="81"/>
      <c r="T17" s="75"/>
      <c r="U17" s="80">
        <v>1907232</v>
      </c>
      <c r="V17" s="80">
        <v>723315.19</v>
      </c>
      <c r="W17" s="75">
        <f t="shared" si="4"/>
        <v>37.924866508112274</v>
      </c>
      <c r="X17" s="80">
        <v>893274</v>
      </c>
      <c r="Y17" s="80">
        <v>475845.43</v>
      </c>
      <c r="Z17" s="82">
        <f>Y17/X17*100</f>
        <v>53.269817547583386</v>
      </c>
    </row>
    <row r="18" spans="1:26" ht="26.25" thickBot="1">
      <c r="A18" s="83"/>
      <c r="B18" s="84" t="s">
        <v>24</v>
      </c>
      <c r="C18" s="85">
        <f>SUM(C11:C17)</f>
        <v>24159391</v>
      </c>
      <c r="D18" s="86">
        <f>SUM(D11:D17)</f>
        <v>25106275</v>
      </c>
      <c r="E18" s="87">
        <f t="shared" si="0"/>
        <v>103.91932064843854</v>
      </c>
      <c r="F18" s="88">
        <f>SUM(F11:F17)</f>
        <v>24397906</v>
      </c>
      <c r="G18" s="88">
        <f>SUM(G11:G17)</f>
        <v>14089904.88</v>
      </c>
      <c r="H18" s="89">
        <f t="shared" si="1"/>
        <v>57.75046792950182</v>
      </c>
      <c r="I18" s="88">
        <f>SUM(I11:I17)</f>
        <v>4893493</v>
      </c>
      <c r="J18" s="88">
        <f>SUM(J11:J17)</f>
        <v>3288918.96</v>
      </c>
      <c r="K18" s="89">
        <f t="shared" si="2"/>
        <v>67.2100473015901</v>
      </c>
      <c r="L18" s="90">
        <f>SUM(L11:L17)</f>
        <v>294025</v>
      </c>
      <c r="M18" s="88">
        <f>SUM(M11:M17)</f>
        <v>183910.34</v>
      </c>
      <c r="N18" s="89">
        <f>M18/L18*100</f>
        <v>62.54921860386021</v>
      </c>
      <c r="O18" s="88">
        <f>SUM(O11:O17)</f>
        <v>7557116</v>
      </c>
      <c r="P18" s="88">
        <f>SUM(P11:P17)</f>
        <v>5261187.73</v>
      </c>
      <c r="Q18" s="89">
        <f>P18/O18*100</f>
        <v>69.61898864593319</v>
      </c>
      <c r="R18" s="91">
        <f>SUM(R11:R17)</f>
        <v>0</v>
      </c>
      <c r="S18" s="91">
        <f>SUM(S11:S17)</f>
        <v>0</v>
      </c>
      <c r="T18" s="89"/>
      <c r="U18" s="88">
        <f>SUM(U11:U17)</f>
        <v>7614183</v>
      </c>
      <c r="V18" s="88">
        <f>SUM(V11:V17)</f>
        <v>3595783.3999999994</v>
      </c>
      <c r="W18" s="89">
        <f t="shared" si="4"/>
        <v>47.22480928026027</v>
      </c>
      <c r="X18" s="88">
        <f>SUM(X11:X17)</f>
        <v>2123244</v>
      </c>
      <c r="Y18" s="88">
        <f>SUM(Y11:Y17)</f>
        <v>1365156.66</v>
      </c>
      <c r="Z18" s="50">
        <f>Y18/X18*100</f>
        <v>64.29579737420663</v>
      </c>
    </row>
    <row r="19" spans="1:26" ht="25.5">
      <c r="A19" s="18"/>
      <c r="B19" s="51" t="s">
        <v>25</v>
      </c>
      <c r="C19" s="92">
        <v>414044</v>
      </c>
      <c r="D19" s="92">
        <v>235236.61</v>
      </c>
      <c r="E19" s="93">
        <f t="shared" si="0"/>
        <v>56.8143989527683</v>
      </c>
      <c r="F19" s="92">
        <v>437440</v>
      </c>
      <c r="G19" s="92">
        <v>192955.78</v>
      </c>
      <c r="H19" s="54">
        <f t="shared" si="1"/>
        <v>44.11022768836869</v>
      </c>
      <c r="I19" s="94">
        <v>237340</v>
      </c>
      <c r="J19" s="94">
        <v>192955.78</v>
      </c>
      <c r="K19" s="54">
        <f t="shared" si="2"/>
        <v>81.29930900817392</v>
      </c>
      <c r="L19" s="95"/>
      <c r="M19" s="96"/>
      <c r="N19" s="97"/>
      <c r="O19" s="98"/>
      <c r="P19" s="98"/>
      <c r="Q19" s="54"/>
      <c r="R19" s="99"/>
      <c r="S19" s="99"/>
      <c r="T19" s="54"/>
      <c r="U19" s="56">
        <v>100</v>
      </c>
      <c r="V19" s="56">
        <v>0</v>
      </c>
      <c r="W19" s="54"/>
      <c r="X19" s="100"/>
      <c r="Y19" s="100"/>
      <c r="Z19" s="58"/>
    </row>
    <row r="20" spans="1:26" ht="25.5">
      <c r="A20" s="18"/>
      <c r="B20" s="59" t="s">
        <v>26</v>
      </c>
      <c r="C20" s="92">
        <v>1961321</v>
      </c>
      <c r="D20" s="92">
        <v>1840727</v>
      </c>
      <c r="E20" s="101">
        <f t="shared" si="0"/>
        <v>93.85138893633423</v>
      </c>
      <c r="F20" s="92">
        <v>2099813</v>
      </c>
      <c r="G20" s="92">
        <v>1441457.08</v>
      </c>
      <c r="H20" s="61">
        <f t="shared" si="1"/>
        <v>68.64692617866449</v>
      </c>
      <c r="I20" s="94">
        <v>335911</v>
      </c>
      <c r="J20" s="94">
        <v>222146.06</v>
      </c>
      <c r="K20" s="61">
        <f t="shared" si="2"/>
        <v>66.13241602686426</v>
      </c>
      <c r="L20" s="102"/>
      <c r="M20" s="68"/>
      <c r="N20" s="70"/>
      <c r="O20" s="63">
        <v>916573</v>
      </c>
      <c r="P20" s="63">
        <v>757678.03</v>
      </c>
      <c r="Q20" s="61">
        <f>P20/O20*100</f>
        <v>82.66423187242043</v>
      </c>
      <c r="R20" s="64"/>
      <c r="S20" s="64"/>
      <c r="T20" s="61"/>
      <c r="U20" s="63">
        <v>303999</v>
      </c>
      <c r="V20" s="63">
        <v>221304</v>
      </c>
      <c r="W20" s="61">
        <f aca="true" t="shared" si="5" ref="W20:W27">V20/U20*100</f>
        <v>72.79760788686805</v>
      </c>
      <c r="X20" s="63">
        <v>335522</v>
      </c>
      <c r="Y20" s="63">
        <v>236319</v>
      </c>
      <c r="Z20" s="65">
        <f aca="true" t="shared" si="6" ref="Z20:Z29">Y20/X20*100</f>
        <v>70.43323537651779</v>
      </c>
    </row>
    <row r="21" spans="1:26" ht="25.5">
      <c r="A21" s="18"/>
      <c r="B21" s="59" t="s">
        <v>27</v>
      </c>
      <c r="C21" s="92">
        <v>371708</v>
      </c>
      <c r="D21" s="92">
        <v>356080.41</v>
      </c>
      <c r="E21" s="101">
        <f t="shared" si="0"/>
        <v>95.79573482410923</v>
      </c>
      <c r="F21" s="92">
        <v>385053</v>
      </c>
      <c r="G21" s="92">
        <v>260491.42</v>
      </c>
      <c r="H21" s="61">
        <f t="shared" si="1"/>
        <v>67.65079612416991</v>
      </c>
      <c r="I21" s="94">
        <v>125845</v>
      </c>
      <c r="J21" s="94">
        <v>92688.61</v>
      </c>
      <c r="K21" s="61">
        <f t="shared" si="2"/>
        <v>73.65299376216775</v>
      </c>
      <c r="L21" s="102"/>
      <c r="M21" s="68"/>
      <c r="N21" s="70"/>
      <c r="O21" s="71"/>
      <c r="P21" s="71"/>
      <c r="Q21" s="61"/>
      <c r="R21" s="64"/>
      <c r="S21" s="64"/>
      <c r="T21" s="61"/>
      <c r="U21" s="63">
        <v>6100</v>
      </c>
      <c r="V21" s="63">
        <v>4467.11</v>
      </c>
      <c r="W21" s="61">
        <f t="shared" si="5"/>
        <v>73.23131147540984</v>
      </c>
      <c r="X21" s="63">
        <v>253108</v>
      </c>
      <c r="Y21" s="63">
        <v>163335.7</v>
      </c>
      <c r="Z21" s="65">
        <f t="shared" si="6"/>
        <v>64.53201795281066</v>
      </c>
    </row>
    <row r="22" spans="1:26" ht="25.5">
      <c r="A22" s="18"/>
      <c r="B22" s="59" t="s">
        <v>28</v>
      </c>
      <c r="C22" s="92">
        <v>446830</v>
      </c>
      <c r="D22" s="92">
        <v>623754.12</v>
      </c>
      <c r="E22" s="101">
        <f t="shared" si="0"/>
        <v>139.59539869749122</v>
      </c>
      <c r="F22" s="92">
        <v>561120</v>
      </c>
      <c r="G22" s="92">
        <v>312190.36</v>
      </c>
      <c r="H22" s="61">
        <f t="shared" si="1"/>
        <v>55.63700456230396</v>
      </c>
      <c r="I22" s="94">
        <v>306826</v>
      </c>
      <c r="J22" s="94">
        <v>168415.93</v>
      </c>
      <c r="K22" s="61">
        <f t="shared" si="2"/>
        <v>54.88971925456122</v>
      </c>
      <c r="L22" s="102"/>
      <c r="M22" s="68"/>
      <c r="N22" s="70"/>
      <c r="O22" s="63"/>
      <c r="P22" s="63"/>
      <c r="Q22" s="61"/>
      <c r="R22" s="64"/>
      <c r="S22" s="64"/>
      <c r="T22" s="61"/>
      <c r="U22" s="63">
        <v>111972</v>
      </c>
      <c r="V22" s="63">
        <v>54459.21</v>
      </c>
      <c r="W22" s="61">
        <f t="shared" si="5"/>
        <v>48.63645375629622</v>
      </c>
      <c r="X22" s="63">
        <v>133283</v>
      </c>
      <c r="Y22" s="63">
        <v>85315.22</v>
      </c>
      <c r="Z22" s="65">
        <f t="shared" si="6"/>
        <v>64.01057899357008</v>
      </c>
    </row>
    <row r="23" spans="1:26" ht="27.75" customHeight="1">
      <c r="A23" s="18"/>
      <c r="B23" s="59" t="s">
        <v>29</v>
      </c>
      <c r="C23" s="92">
        <v>873969</v>
      </c>
      <c r="D23" s="92">
        <v>805358.68</v>
      </c>
      <c r="E23" s="101">
        <f t="shared" si="0"/>
        <v>92.14957052252426</v>
      </c>
      <c r="F23" s="92">
        <v>1116863</v>
      </c>
      <c r="G23" s="92">
        <v>699348.37</v>
      </c>
      <c r="H23" s="61">
        <f t="shared" si="1"/>
        <v>62.61720282612997</v>
      </c>
      <c r="I23" s="94">
        <v>506038</v>
      </c>
      <c r="J23" s="94">
        <v>316375.24</v>
      </c>
      <c r="K23" s="61">
        <f t="shared" si="2"/>
        <v>62.52005580608571</v>
      </c>
      <c r="L23" s="102"/>
      <c r="M23" s="68"/>
      <c r="N23" s="70"/>
      <c r="O23" s="63"/>
      <c r="P23" s="63"/>
      <c r="Q23" s="61"/>
      <c r="R23" s="64"/>
      <c r="S23" s="64"/>
      <c r="T23" s="61"/>
      <c r="U23" s="63">
        <v>387480</v>
      </c>
      <c r="V23" s="63">
        <v>276710.23</v>
      </c>
      <c r="W23" s="61">
        <f t="shared" si="5"/>
        <v>71.412777433674</v>
      </c>
      <c r="X23" s="63">
        <v>190345</v>
      </c>
      <c r="Y23" s="63">
        <v>99302.88</v>
      </c>
      <c r="Z23" s="65">
        <f t="shared" si="6"/>
        <v>52.16994404896372</v>
      </c>
    </row>
    <row r="24" spans="1:30" ht="25.5">
      <c r="A24" s="18"/>
      <c r="B24" s="59" t="s">
        <v>30</v>
      </c>
      <c r="C24" s="92">
        <v>743349</v>
      </c>
      <c r="D24" s="92">
        <v>495926.09</v>
      </c>
      <c r="E24" s="101">
        <f t="shared" si="0"/>
        <v>66.7151082465975</v>
      </c>
      <c r="F24" s="92">
        <v>780390</v>
      </c>
      <c r="G24" s="92">
        <v>478799.51</v>
      </c>
      <c r="H24" s="61">
        <f t="shared" si="1"/>
        <v>61.35387562628942</v>
      </c>
      <c r="I24" s="94">
        <v>307083</v>
      </c>
      <c r="J24" s="94">
        <v>257242.31</v>
      </c>
      <c r="K24" s="61">
        <f t="shared" si="2"/>
        <v>83.76963557083916</v>
      </c>
      <c r="L24" s="102"/>
      <c r="M24" s="68"/>
      <c r="N24" s="70"/>
      <c r="O24" s="71"/>
      <c r="P24" s="71"/>
      <c r="Q24" s="61"/>
      <c r="R24" s="64"/>
      <c r="S24" s="64"/>
      <c r="T24" s="61"/>
      <c r="U24" s="63">
        <v>106602</v>
      </c>
      <c r="V24" s="63">
        <v>99029.1</v>
      </c>
      <c r="W24" s="61">
        <f t="shared" si="5"/>
        <v>92.89609951032814</v>
      </c>
      <c r="X24" s="63">
        <v>140185</v>
      </c>
      <c r="Y24" s="63">
        <v>122528.1</v>
      </c>
      <c r="Z24" s="65">
        <f t="shared" si="6"/>
        <v>87.4045725291579</v>
      </c>
      <c r="AD24" s="103"/>
    </row>
    <row r="25" spans="1:26" ht="26.25" thickBot="1">
      <c r="A25" s="72"/>
      <c r="B25" s="73" t="s">
        <v>31</v>
      </c>
      <c r="C25" s="92">
        <v>4740116</v>
      </c>
      <c r="D25" s="92">
        <v>5041648.6</v>
      </c>
      <c r="E25" s="104">
        <f t="shared" si="0"/>
        <v>106.36129158020604</v>
      </c>
      <c r="F25" s="92">
        <v>4489766</v>
      </c>
      <c r="G25" s="92">
        <v>2329949.43</v>
      </c>
      <c r="H25" s="75">
        <f t="shared" si="1"/>
        <v>51.89467402087325</v>
      </c>
      <c r="I25" s="94">
        <v>867050</v>
      </c>
      <c r="J25" s="94">
        <v>557851.32</v>
      </c>
      <c r="K25" s="75">
        <f t="shared" si="2"/>
        <v>64.33900236433885</v>
      </c>
      <c r="L25" s="105"/>
      <c r="M25" s="78"/>
      <c r="N25" s="79"/>
      <c r="O25" s="80">
        <v>1358060</v>
      </c>
      <c r="P25" s="80">
        <v>791905.78</v>
      </c>
      <c r="Q25" s="75">
        <f>P25/O25*100</f>
        <v>58.31154588162526</v>
      </c>
      <c r="R25" s="81"/>
      <c r="S25" s="81"/>
      <c r="T25" s="75"/>
      <c r="U25" s="80">
        <v>2121900</v>
      </c>
      <c r="V25" s="80">
        <v>921071.08</v>
      </c>
      <c r="W25" s="75">
        <f t="shared" si="5"/>
        <v>43.407845798576744</v>
      </c>
      <c r="X25" s="80">
        <v>92756</v>
      </c>
      <c r="Y25" s="80">
        <v>59121.25</v>
      </c>
      <c r="Z25" s="82">
        <f t="shared" si="6"/>
        <v>63.73846435810082</v>
      </c>
    </row>
    <row r="26" spans="1:26" ht="37.5" customHeight="1" thickBot="1">
      <c r="A26" s="18"/>
      <c r="B26" s="84" t="s">
        <v>32</v>
      </c>
      <c r="C26" s="85">
        <f>SUM(C19:C25)</f>
        <v>9551337</v>
      </c>
      <c r="D26" s="88">
        <f>SUM(D19:D25)</f>
        <v>9398731.51</v>
      </c>
      <c r="E26" s="106">
        <f t="shared" si="0"/>
        <v>98.40226043746544</v>
      </c>
      <c r="F26" s="85">
        <f>SUM(F19:F25)</f>
        <v>9870445</v>
      </c>
      <c r="G26" s="88">
        <f>SUM(G19:G25)</f>
        <v>5715191.950000001</v>
      </c>
      <c r="H26" s="89">
        <f t="shared" si="1"/>
        <v>57.90206976483837</v>
      </c>
      <c r="I26" s="88">
        <f>SUM(I19:I25)</f>
        <v>2686093</v>
      </c>
      <c r="J26" s="88">
        <f>SUM(J19:J25)</f>
        <v>1807675.25</v>
      </c>
      <c r="K26" s="89">
        <f t="shared" si="2"/>
        <v>67.29756750790088</v>
      </c>
      <c r="L26" s="91">
        <f>SUM(L19:L25)</f>
        <v>0</v>
      </c>
      <c r="M26" s="91">
        <f>SUM(M19:M25)</f>
        <v>0</v>
      </c>
      <c r="N26" s="90">
        <f>SUM(N19:N25)</f>
        <v>0</v>
      </c>
      <c r="O26" s="88">
        <f>SUM(O19:O25)</f>
        <v>2274633</v>
      </c>
      <c r="P26" s="88">
        <f>SUM(P19:P25)</f>
        <v>1549583.81</v>
      </c>
      <c r="Q26" s="89">
        <f>P26/O26*100</f>
        <v>68.12456383073665</v>
      </c>
      <c r="R26" s="91"/>
      <c r="S26" s="91"/>
      <c r="T26" s="89"/>
      <c r="U26" s="88">
        <f>SUM(U19:U25)</f>
        <v>3038153</v>
      </c>
      <c r="V26" s="88">
        <f>SUM(V19:V25)</f>
        <v>1577040.73</v>
      </c>
      <c r="W26" s="89">
        <f t="shared" si="5"/>
        <v>51.907877253054735</v>
      </c>
      <c r="X26" s="88">
        <f>SUM(X19:X25)</f>
        <v>1145199</v>
      </c>
      <c r="Y26" s="88">
        <f>SUM(Y19:Y25)</f>
        <v>765922.15</v>
      </c>
      <c r="Z26" s="50">
        <f t="shared" si="6"/>
        <v>66.88114030836563</v>
      </c>
    </row>
    <row r="27" spans="1:26" ht="22.5" customHeight="1" thickBot="1">
      <c r="A27" s="18"/>
      <c r="B27" s="107" t="s">
        <v>33</v>
      </c>
      <c r="C27" s="85">
        <f>C10+C18+C26</f>
        <v>46854864</v>
      </c>
      <c r="D27" s="88">
        <f>D10+D18+D26</f>
        <v>48535394.51</v>
      </c>
      <c r="E27" s="87">
        <f t="shared" si="0"/>
        <v>103.58667247438814</v>
      </c>
      <c r="F27" s="85">
        <f>F10+F18+F26</f>
        <v>49316887</v>
      </c>
      <c r="G27" s="88">
        <f>G10+G18+G26</f>
        <v>27528606.810000002</v>
      </c>
      <c r="H27" s="108">
        <f t="shared" si="1"/>
        <v>55.81983877043983</v>
      </c>
      <c r="I27" s="88">
        <f>I10+I18+I26</f>
        <v>10130320</v>
      </c>
      <c r="J27" s="88">
        <f>J10+J18+J26</f>
        <v>6097004.35</v>
      </c>
      <c r="K27" s="108">
        <f t="shared" si="2"/>
        <v>60.185703413120216</v>
      </c>
      <c r="L27" s="88">
        <f>L10+L18+L26</f>
        <v>294025</v>
      </c>
      <c r="M27" s="88">
        <f>M10+M18+M26</f>
        <v>183910.34</v>
      </c>
      <c r="N27" s="109">
        <f>N10+N18+N26</f>
        <v>62.54921860386021</v>
      </c>
      <c r="O27" s="88">
        <f>O10+O18+O26</f>
        <v>15544017</v>
      </c>
      <c r="P27" s="88">
        <f>P10+P18+P26</f>
        <v>10522541.65</v>
      </c>
      <c r="Q27" s="108">
        <f>P27/O27*100</f>
        <v>67.69512443276406</v>
      </c>
      <c r="R27" s="88"/>
      <c r="S27" s="88"/>
      <c r="T27" s="110"/>
      <c r="U27" s="88">
        <f>U10+U18+U26</f>
        <v>16706570</v>
      </c>
      <c r="V27" s="88">
        <f>V10+V18+V26</f>
        <v>7943147.379999999</v>
      </c>
      <c r="W27" s="108">
        <f t="shared" si="5"/>
        <v>47.54505191670103</v>
      </c>
      <c r="X27" s="88">
        <f>X10+X18+X26</f>
        <v>3268443</v>
      </c>
      <c r="Y27" s="88">
        <f>Y10+Y18+Y26</f>
        <v>2131078.81</v>
      </c>
      <c r="Z27" s="111">
        <f t="shared" si="6"/>
        <v>65.20165136733301</v>
      </c>
    </row>
    <row r="28" spans="1:26" ht="28.5" customHeight="1" thickBot="1">
      <c r="A28" s="112"/>
      <c r="B28" s="113" t="s">
        <v>34</v>
      </c>
      <c r="C28" s="114">
        <v>216175454</v>
      </c>
      <c r="D28" s="115">
        <v>207580634.32</v>
      </c>
      <c r="E28" s="116">
        <f t="shared" si="0"/>
        <v>96.02414634919651</v>
      </c>
      <c r="F28" s="114">
        <v>231419610</v>
      </c>
      <c r="G28" s="115">
        <v>184904371.02</v>
      </c>
      <c r="H28" s="108">
        <f t="shared" si="1"/>
        <v>79.90004434801355</v>
      </c>
      <c r="I28" s="117">
        <v>847860</v>
      </c>
      <c r="J28" s="117">
        <v>635819.54</v>
      </c>
      <c r="K28" s="108">
        <f t="shared" si="2"/>
        <v>74.99109994574576</v>
      </c>
      <c r="L28" s="118"/>
      <c r="M28" s="119"/>
      <c r="N28" s="120"/>
      <c r="O28" s="118">
        <v>56074850</v>
      </c>
      <c r="P28" s="119">
        <v>37607518.440000005</v>
      </c>
      <c r="Q28" s="108">
        <f>P28/O28*100</f>
        <v>67.06664117692692</v>
      </c>
      <c r="R28" s="118">
        <v>30027707</v>
      </c>
      <c r="S28" s="119">
        <v>21348278.07</v>
      </c>
      <c r="T28" s="108">
        <f>S28/R28*100</f>
        <v>71.09526568245788</v>
      </c>
      <c r="U28" s="118"/>
      <c r="V28" s="119"/>
      <c r="W28" s="108"/>
      <c r="X28" s="118">
        <v>5421862</v>
      </c>
      <c r="Y28" s="119">
        <v>3711764.76</v>
      </c>
      <c r="Z28" s="111">
        <f t="shared" si="6"/>
        <v>68.4592260002191</v>
      </c>
    </row>
    <row r="29" spans="1:26" ht="24.75" customHeight="1" thickBot="1">
      <c r="A29" s="72"/>
      <c r="B29" s="121" t="s">
        <v>35</v>
      </c>
      <c r="C29" s="122">
        <f>C27+C28</f>
        <v>263030318</v>
      </c>
      <c r="D29" s="123">
        <f>D27+D28</f>
        <v>256116028.82999998</v>
      </c>
      <c r="E29" s="87">
        <f t="shared" si="0"/>
        <v>97.37129574165667</v>
      </c>
      <c r="F29" s="122">
        <f>F27+F28</f>
        <v>280736497</v>
      </c>
      <c r="G29" s="123">
        <f>G27+G28</f>
        <v>212432977.83</v>
      </c>
      <c r="H29" s="89">
        <f t="shared" si="1"/>
        <v>75.66988264799785</v>
      </c>
      <c r="I29" s="122">
        <f>I27+I28</f>
        <v>10978180</v>
      </c>
      <c r="J29" s="122">
        <f>J27+J28</f>
        <v>6732823.89</v>
      </c>
      <c r="K29" s="89">
        <f t="shared" si="2"/>
        <v>61.32914463053074</v>
      </c>
      <c r="L29" s="123">
        <f>L27+L28</f>
        <v>294025</v>
      </c>
      <c r="M29" s="123">
        <f>M27+M28</f>
        <v>183910.34</v>
      </c>
      <c r="N29" s="43">
        <f>N27+N28</f>
        <v>62.54921860386021</v>
      </c>
      <c r="O29" s="123">
        <f>O27+O28</f>
        <v>71618867</v>
      </c>
      <c r="P29" s="123">
        <f>P27+P28</f>
        <v>48130060.09</v>
      </c>
      <c r="Q29" s="89">
        <f>P29/O29*100</f>
        <v>67.20304593760189</v>
      </c>
      <c r="R29" s="123">
        <f>R27+R28</f>
        <v>30027707</v>
      </c>
      <c r="S29" s="123">
        <f>S27+S28</f>
        <v>21348278.07</v>
      </c>
      <c r="T29" s="89">
        <f>S29/R29*100</f>
        <v>71.09526568245788</v>
      </c>
      <c r="U29" s="123">
        <f>U27+U28</f>
        <v>16706570</v>
      </c>
      <c r="V29" s="123">
        <f>V27+V28</f>
        <v>7943147.379999999</v>
      </c>
      <c r="W29" s="89">
        <f>V29/U29*100</f>
        <v>47.54505191670103</v>
      </c>
      <c r="X29" s="123">
        <f>X27+X28</f>
        <v>8690305</v>
      </c>
      <c r="Y29" s="123">
        <f>Y27+Y28</f>
        <v>5842843.57</v>
      </c>
      <c r="Z29" s="50">
        <f t="shared" si="6"/>
        <v>67.23404495009095</v>
      </c>
    </row>
    <row r="30" spans="9:25" ht="12.75">
      <c r="I30" s="124"/>
      <c r="J30" s="125"/>
      <c r="K30" s="124"/>
      <c r="L30" s="124"/>
      <c r="M30" s="124"/>
      <c r="N30" s="124"/>
      <c r="O30" s="124"/>
      <c r="P30" s="125"/>
      <c r="Q30" s="124"/>
      <c r="R30" s="124"/>
      <c r="S30" s="125"/>
      <c r="T30" s="124"/>
      <c r="U30" s="124"/>
      <c r="V30" s="124"/>
      <c r="W30" s="124"/>
      <c r="X30" s="124"/>
      <c r="Y30" s="125"/>
    </row>
    <row r="31" spans="6:8" ht="12.75">
      <c r="F31" s="1"/>
      <c r="G31" s="126"/>
      <c r="H31" s="1"/>
    </row>
    <row r="32" spans="6:8" ht="12.75">
      <c r="F32" s="1"/>
      <c r="G32" s="1"/>
      <c r="H32" s="1"/>
    </row>
    <row r="36" spans="6:7" ht="12.75">
      <c r="F36" s="125"/>
      <c r="G36" s="125"/>
    </row>
    <row r="37" ht="12.75">
      <c r="F37" s="125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2017-04-18T10:58:42Z</cp:lastPrinted>
  <dcterms:created xsi:type="dcterms:W3CDTF">2017-04-18T10:57:57Z</dcterms:created>
  <dcterms:modified xsi:type="dcterms:W3CDTF">2017-04-18T10:58:49Z</dcterms:modified>
  <cp:category/>
  <cp:version/>
  <cp:contentType/>
  <cp:contentStatus/>
</cp:coreProperties>
</file>