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<sst xmlns="http://schemas.openxmlformats.org/spreadsheetml/2006/main" count="55" uniqueCount="38">
  <si>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Інформація про надходження та використання коштів місцевих бюджетів Дергачівського району (станом на 14.08.2017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</si>
  <si>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</si>
  <si>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</si>
  <si>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</si>
  <si>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</si>
  <si>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</si>
  <si>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</si>
  <si>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</si>
  <si>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</si>
  <si>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</si>
  <si>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</si>
  <si>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січень-серпень</t>
  </si>
  <si>
    <t>виконання по доходах за січень-серпень</t>
  </si>
  <si>
    <t>%</t>
  </si>
  <si>
    <t>затерджено з урахуванням змін на 
січень-серпень</t>
  </si>
  <si>
    <t>касові видатки  за січень-серпень</t>
  </si>
  <si>
    <t>затерджено з урахуванням змін на 
січень-липнеь</t>
  </si>
  <si>
    <t>касові видатки  за січень-липнеь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</si>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</sst>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0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39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7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4" fontId="4" fillId="0" borderId="17" xfId="334" applyNumberForma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" fontId="8" fillId="0" borderId="17" xfId="336" applyNumberFormat="1" applyFont="1" applyFill="1" applyBorder="1" applyAlignment="1">
      <alignment vertical="center" wrapText="1"/>
      <protection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72" fontId="6" fillId="0" borderId="36" xfId="0" applyNumberFormat="1" applyFont="1" applyFill="1" applyBorder="1" applyAlignment="1">
      <alignment vertical="center"/>
    </xf>
    <xf numFmtId="174" fontId="4" fillId="0" borderId="37" xfId="339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4" fontId="4" fillId="0" borderId="37" xfId="337" applyNumberFormat="1" applyFont="1" applyBorder="1" applyAlignment="1">
      <alignment vertical="center" wrapText="1"/>
      <protection/>
    </xf>
    <xf numFmtId="1" fontId="4" fillId="0" borderId="37" xfId="336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6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74" fontId="4" fillId="0" borderId="24" xfId="334" applyNumberFormat="1" applyBorder="1" applyAlignment="1">
      <alignment vertical="center" wrapText="1"/>
      <protection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8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174" fontId="4" fillId="0" borderId="45" xfId="337" applyNumberFormat="1" applyFont="1" applyBorder="1" applyAlignment="1">
      <alignment vertical="center" wrapText="1"/>
      <protection/>
    </xf>
    <xf numFmtId="1" fontId="0" fillId="0" borderId="44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1" fontId="4" fillId="0" borderId="44" xfId="336" applyNumberFormat="1" applyFont="1" applyFill="1" applyBorder="1" applyAlignment="1">
      <alignment vertical="center" wrapText="1"/>
      <protection/>
    </xf>
    <xf numFmtId="174" fontId="0" fillId="0" borderId="44" xfId="0" applyNumberFormat="1" applyFont="1" applyFill="1" applyBorder="1" applyAlignment="1">
      <alignment vertical="center" wrapText="1"/>
    </xf>
    <xf numFmtId="172" fontId="6" fillId="0" borderId="46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3" fontId="4" fillId="0" borderId="24" xfId="334" applyNumberFormat="1" applyBorder="1" applyAlignment="1">
      <alignment vertical="center" wrapText="1"/>
      <protection/>
    </xf>
    <xf numFmtId="174" fontId="4" fillId="0" borderId="24" xfId="337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74" fontId="0" fillId="0" borderId="37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172" fontId="6" fillId="0" borderId="39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49" xfId="0" applyNumberFormat="1" applyFont="1" applyFill="1" applyBorder="1" applyAlignment="1">
      <alignment vertical="center"/>
    </xf>
    <xf numFmtId="14" fontId="0" fillId="0" borderId="44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" fontId="6" fillId="0" borderId="50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horizontal="center"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vertical="center"/>
    </xf>
    <xf numFmtId="174" fontId="8" fillId="0" borderId="44" xfId="339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4" xfId="337" applyNumberFormat="1" applyFont="1" applyBorder="1" applyAlignment="1">
      <alignment vertical="center" wrapText="1"/>
      <protection/>
    </xf>
    <xf numFmtId="174" fontId="6" fillId="0" borderId="52" xfId="0" applyNumberFormat="1" applyFont="1" applyFill="1" applyBorder="1" applyAlignment="1">
      <alignment vertical="center"/>
    </xf>
    <xf numFmtId="1" fontId="8" fillId="0" borderId="52" xfId="336" applyNumberFormat="1" applyFont="1" applyFill="1" applyBorder="1" applyAlignment="1">
      <alignment vertical="center" wrapText="1"/>
      <protection/>
    </xf>
    <xf numFmtId="172" fontId="6" fillId="0" borderId="52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50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4" fontId="4" fillId="0" borderId="24" xfId="333" applyNumberFormat="1" applyFont="1" applyBorder="1" applyAlignment="1">
      <alignment vertical="center" wrapText="1"/>
      <protection/>
    </xf>
    <xf numFmtId="0" fontId="4" fillId="0" borderId="24" xfId="335" applyFont="1" applyBorder="1">
      <alignment/>
      <protection/>
    </xf>
  </cellXfs>
  <cellStyles count="3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ВИДАТКИ 22 05  2017" xfId="334"/>
    <cellStyle name="Обычный_доходи 24.04 2017" xfId="335"/>
    <cellStyle name="Обычный_жовтень касові" xfId="336"/>
    <cellStyle name="Обычный_Книга1" xfId="337"/>
    <cellStyle name="Обычный_КФК" xfId="338"/>
    <cellStyle name="Обычный_щопонеділка" xfId="339"/>
    <cellStyle name="Followed Hyperlink" xfId="340"/>
    <cellStyle name="Плохой" xfId="341"/>
    <cellStyle name="Пояснение" xfId="342"/>
    <cellStyle name="Примечание" xfId="343"/>
    <cellStyle name="Percent" xfId="344"/>
    <cellStyle name="Связанная ячейка" xfId="345"/>
    <cellStyle name="Текст предупреждения" xfId="346"/>
    <cellStyle name="Comma" xfId="347"/>
    <cellStyle name="Comma [0]" xfId="348"/>
    <cellStyle name="Хороший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6"/>
  <sheetViews>
    <sheetView tabSelected="1" workbookViewId="0" topLeftCell="A1">
      <pane xSplit="2" ySplit="9" topLeftCell="P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2" sqref="E32:E33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128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42961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4" t="s">
        <v>15</v>
      </c>
      <c r="H9" s="35" t="s">
        <v>13</v>
      </c>
      <c r="I9" s="33" t="s">
        <v>14</v>
      </c>
      <c r="J9" s="34" t="s">
        <v>15</v>
      </c>
      <c r="K9" s="36" t="s">
        <v>13</v>
      </c>
      <c r="L9" s="30" t="s">
        <v>16</v>
      </c>
      <c r="M9" s="31" t="s">
        <v>17</v>
      </c>
      <c r="N9" s="36" t="s">
        <v>13</v>
      </c>
      <c r="O9" s="33" t="s">
        <v>14</v>
      </c>
      <c r="P9" s="34" t="s">
        <v>15</v>
      </c>
      <c r="Q9" s="36" t="s">
        <v>13</v>
      </c>
      <c r="R9" s="33" t="s">
        <v>14</v>
      </c>
      <c r="S9" s="34" t="s">
        <v>15</v>
      </c>
      <c r="T9" s="36" t="s">
        <v>13</v>
      </c>
      <c r="U9" s="33" t="s">
        <v>14</v>
      </c>
      <c r="V9" s="34" t="s">
        <v>15</v>
      </c>
      <c r="W9" s="36" t="s">
        <v>13</v>
      </c>
      <c r="X9" s="33" t="s">
        <v>14</v>
      </c>
      <c r="Y9" s="34" t="s">
        <v>15</v>
      </c>
      <c r="Z9" s="37" t="s">
        <v>13</v>
      </c>
    </row>
    <row r="10" spans="1:26" ht="42.75" customHeight="1" thickBot="1">
      <c r="A10" s="38"/>
      <c r="B10" s="39" t="s">
        <v>18</v>
      </c>
      <c r="C10" s="41">
        <v>31036747</v>
      </c>
      <c r="D10" s="41">
        <v>30428623.89</v>
      </c>
      <c r="E10" s="40">
        <f aca="true" t="shared" si="0" ref="E10:E29">D10/C10*100</f>
        <v>98.04063515419318</v>
      </c>
      <c r="F10" s="41">
        <v>30081347</v>
      </c>
      <c r="G10" s="41">
        <v>21394618.809999995</v>
      </c>
      <c r="H10" s="42">
        <f aca="true" t="shared" si="1" ref="H10:H29">G10/F10*100</f>
        <v>71.12254251779349</v>
      </c>
      <c r="I10" s="43">
        <v>4969732</v>
      </c>
      <c r="J10" s="43">
        <v>2787414.61</v>
      </c>
      <c r="K10" s="44">
        <f aca="true" t="shared" si="2" ref="K10:K29">J10/I10*100</f>
        <v>56.0878254602059</v>
      </c>
      <c r="L10" s="45"/>
      <c r="M10" s="46"/>
      <c r="N10" s="47"/>
      <c r="O10" s="48">
        <v>11027094</v>
      </c>
      <c r="P10" s="48">
        <v>8343142.760000001</v>
      </c>
      <c r="Q10" s="49">
        <f aca="true" t="shared" si="3" ref="Q10:Q15">P10/O10*100</f>
        <v>75.66039393515645</v>
      </c>
      <c r="R10" s="50"/>
      <c r="S10" s="50"/>
      <c r="T10" s="44"/>
      <c r="U10" s="51">
        <v>12934821</v>
      </c>
      <c r="V10" s="51">
        <v>9549602.670000002</v>
      </c>
      <c r="W10" s="44">
        <f aca="true" t="shared" si="4" ref="W10:W18">V10/U10*100</f>
        <v>73.828641849779</v>
      </c>
      <c r="X10" s="51"/>
      <c r="Y10" s="51"/>
      <c r="Z10" s="52"/>
    </row>
    <row r="11" spans="1:26" ht="39.75" customHeight="1">
      <c r="A11" s="18"/>
      <c r="B11" s="53" t="s">
        <v>19</v>
      </c>
      <c r="C11" s="55">
        <v>5115356</v>
      </c>
      <c r="D11" s="55">
        <v>5499673.12</v>
      </c>
      <c r="E11" s="54">
        <f t="shared" si="0"/>
        <v>107.51300828329447</v>
      </c>
      <c r="F11" s="55">
        <v>5215334</v>
      </c>
      <c r="G11" s="55">
        <v>3910041.07</v>
      </c>
      <c r="H11" s="56">
        <f t="shared" si="1"/>
        <v>74.97201655732883</v>
      </c>
      <c r="I11" s="57">
        <v>1232719</v>
      </c>
      <c r="J11" s="57">
        <v>955332.38</v>
      </c>
      <c r="K11" s="56">
        <f t="shared" si="2"/>
        <v>77.49798453662189</v>
      </c>
      <c r="L11" s="58"/>
      <c r="M11" s="58"/>
      <c r="N11" s="56"/>
      <c r="O11" s="58">
        <v>1661309</v>
      </c>
      <c r="P11" s="58">
        <v>1344304.48</v>
      </c>
      <c r="Q11" s="56">
        <f t="shared" si="3"/>
        <v>80.91838905345122</v>
      </c>
      <c r="R11" s="59"/>
      <c r="S11" s="59"/>
      <c r="T11" s="56"/>
      <c r="U11" s="58">
        <v>1626474</v>
      </c>
      <c r="V11" s="58">
        <v>1055921.84</v>
      </c>
      <c r="W11" s="56">
        <f t="shared" si="4"/>
        <v>64.9209172725786</v>
      </c>
      <c r="X11" s="58">
        <v>550703</v>
      </c>
      <c r="Y11" s="58">
        <v>452736.42</v>
      </c>
      <c r="Z11" s="60">
        <f>Y11/X11*100</f>
        <v>82.21063259143313</v>
      </c>
    </row>
    <row r="12" spans="1:26" ht="25.5">
      <c r="A12" s="18"/>
      <c r="B12" s="61" t="s">
        <v>20</v>
      </c>
      <c r="C12" s="55">
        <v>6095820</v>
      </c>
      <c r="D12" s="55">
        <v>6136678.84</v>
      </c>
      <c r="E12" s="62">
        <f t="shared" si="0"/>
        <v>100.67027635330439</v>
      </c>
      <c r="F12" s="55">
        <v>6079735</v>
      </c>
      <c r="G12" s="55">
        <v>3279467.06</v>
      </c>
      <c r="H12" s="63">
        <f t="shared" si="1"/>
        <v>53.94095400539661</v>
      </c>
      <c r="I12" s="57">
        <v>1301395</v>
      </c>
      <c r="J12" s="57">
        <v>1108005.52</v>
      </c>
      <c r="K12" s="63">
        <f t="shared" si="2"/>
        <v>85.1398322569243</v>
      </c>
      <c r="L12" s="64"/>
      <c r="M12" s="64"/>
      <c r="N12" s="63"/>
      <c r="O12" s="65">
        <v>1362874</v>
      </c>
      <c r="P12" s="65">
        <v>1089635.41</v>
      </c>
      <c r="Q12" s="63">
        <f t="shared" si="3"/>
        <v>79.95129483723366</v>
      </c>
      <c r="R12" s="66"/>
      <c r="S12" s="66"/>
      <c r="T12" s="63"/>
      <c r="U12" s="65">
        <v>1926320</v>
      </c>
      <c r="V12" s="65">
        <v>587459.76</v>
      </c>
      <c r="W12" s="63">
        <f t="shared" si="4"/>
        <v>30.496478259063913</v>
      </c>
      <c r="X12" s="65">
        <v>480618</v>
      </c>
      <c r="Y12" s="65">
        <v>388015.17</v>
      </c>
      <c r="Z12" s="67">
        <f>Y12/X12*100</f>
        <v>80.73255059111393</v>
      </c>
    </row>
    <row r="13" spans="1:26" ht="25.5">
      <c r="A13" s="18"/>
      <c r="B13" s="61" t="s">
        <v>21</v>
      </c>
      <c r="C13" s="55">
        <v>10277876</v>
      </c>
      <c r="D13" s="55">
        <v>10014583.34</v>
      </c>
      <c r="E13" s="62">
        <f t="shared" si="0"/>
        <v>97.43825806032297</v>
      </c>
      <c r="F13" s="55">
        <v>10141327</v>
      </c>
      <c r="G13" s="55">
        <v>9183723.469999999</v>
      </c>
      <c r="H13" s="63">
        <f t="shared" si="1"/>
        <v>90.55741393606576</v>
      </c>
      <c r="I13" s="57">
        <v>2063920</v>
      </c>
      <c r="J13" s="57">
        <v>1874229.84</v>
      </c>
      <c r="K13" s="63">
        <f t="shared" si="2"/>
        <v>90.80922903988528</v>
      </c>
      <c r="L13" s="68"/>
      <c r="M13" s="68"/>
      <c r="N13" s="63"/>
      <c r="O13" s="65">
        <v>2654885</v>
      </c>
      <c r="P13" s="65">
        <v>2129282.33</v>
      </c>
      <c r="Q13" s="63">
        <f t="shared" si="3"/>
        <v>80.20243174374785</v>
      </c>
      <c r="R13" s="66"/>
      <c r="S13" s="66"/>
      <c r="T13" s="63"/>
      <c r="U13" s="65">
        <v>4969241</v>
      </c>
      <c r="V13" s="65">
        <v>4743252.8</v>
      </c>
      <c r="W13" s="63">
        <f t="shared" si="4"/>
        <v>95.45225920819699</v>
      </c>
      <c r="X13" s="65"/>
      <c r="Y13" s="65"/>
      <c r="Z13" s="67"/>
    </row>
    <row r="14" spans="1:26" ht="25.5">
      <c r="A14" s="18"/>
      <c r="B14" s="61" t="s">
        <v>22</v>
      </c>
      <c r="C14" s="55">
        <v>6963160</v>
      </c>
      <c r="D14" s="55">
        <v>8415820.7</v>
      </c>
      <c r="E14" s="62">
        <f t="shared" si="0"/>
        <v>120.86208991320031</v>
      </c>
      <c r="F14" s="55">
        <v>8130890</v>
      </c>
      <c r="G14" s="55">
        <v>5602021.28</v>
      </c>
      <c r="H14" s="63">
        <f t="shared" si="1"/>
        <v>68.89800845909858</v>
      </c>
      <c r="I14" s="57">
        <v>1435973</v>
      </c>
      <c r="J14" s="57">
        <v>1221793.55</v>
      </c>
      <c r="K14" s="63">
        <f t="shared" si="2"/>
        <v>85.08471607753071</v>
      </c>
      <c r="L14" s="69">
        <v>533647</v>
      </c>
      <c r="M14" s="69">
        <v>435210.47</v>
      </c>
      <c r="N14" s="63">
        <f>M14/L14*100</f>
        <v>81.5539991792327</v>
      </c>
      <c r="O14" s="65">
        <v>2983278</v>
      </c>
      <c r="P14" s="65">
        <v>2354780.32</v>
      </c>
      <c r="Q14" s="63">
        <f t="shared" si="3"/>
        <v>78.93264791279927</v>
      </c>
      <c r="R14" s="66"/>
      <c r="S14" s="66"/>
      <c r="T14" s="63"/>
      <c r="U14" s="65">
        <v>2327843</v>
      </c>
      <c r="V14" s="65">
        <v>1025744.05</v>
      </c>
      <c r="W14" s="63">
        <f t="shared" si="4"/>
        <v>44.064142212339924</v>
      </c>
      <c r="X14" s="65">
        <v>738725</v>
      </c>
      <c r="Y14" s="65">
        <v>516774.35</v>
      </c>
      <c r="Z14" s="67">
        <f>Y14/X14*100</f>
        <v>69.95490202714136</v>
      </c>
    </row>
    <row r="15" spans="1:26" ht="25.5">
      <c r="A15" s="18"/>
      <c r="B15" s="61" t="s">
        <v>23</v>
      </c>
      <c r="C15" s="55">
        <v>1896649</v>
      </c>
      <c r="D15" s="55">
        <v>1778931.49</v>
      </c>
      <c r="E15" s="62">
        <f t="shared" si="0"/>
        <v>93.79339508786285</v>
      </c>
      <c r="F15" s="55">
        <v>1967764</v>
      </c>
      <c r="G15" s="55">
        <v>1102945.25</v>
      </c>
      <c r="H15" s="63">
        <f t="shared" si="1"/>
        <v>56.05068748081579</v>
      </c>
      <c r="I15" s="57">
        <v>388521</v>
      </c>
      <c r="J15" s="57">
        <v>348852.8</v>
      </c>
      <c r="K15" s="63">
        <f t="shared" si="2"/>
        <v>89.78994700415164</v>
      </c>
      <c r="L15" s="70"/>
      <c r="M15" s="71"/>
      <c r="N15" s="72"/>
      <c r="O15" s="65">
        <v>1031782</v>
      </c>
      <c r="P15" s="65">
        <v>516280.91</v>
      </c>
      <c r="Q15" s="63">
        <f t="shared" si="3"/>
        <v>50.03778995950695</v>
      </c>
      <c r="R15" s="66"/>
      <c r="S15" s="66"/>
      <c r="T15" s="63"/>
      <c r="U15" s="65">
        <v>55216</v>
      </c>
      <c r="V15" s="65">
        <v>38028.99</v>
      </c>
      <c r="W15" s="63">
        <f t="shared" si="4"/>
        <v>68.87313459866705</v>
      </c>
      <c r="X15" s="65">
        <v>278245</v>
      </c>
      <c r="Y15" s="65">
        <v>194326.07</v>
      </c>
      <c r="Z15" s="67">
        <f>Y15/X15*100</f>
        <v>69.83991446387176</v>
      </c>
    </row>
    <row r="16" spans="1:26" ht="25.5">
      <c r="A16" s="18"/>
      <c r="B16" s="61" t="s">
        <v>24</v>
      </c>
      <c r="C16" s="55">
        <v>2109264</v>
      </c>
      <c r="D16" s="55">
        <v>1879346.42</v>
      </c>
      <c r="E16" s="62">
        <f t="shared" si="0"/>
        <v>89.09963001312306</v>
      </c>
      <c r="F16" s="55">
        <v>2323163</v>
      </c>
      <c r="G16" s="55">
        <v>1447526.36</v>
      </c>
      <c r="H16" s="63">
        <f t="shared" si="1"/>
        <v>62.30842863802497</v>
      </c>
      <c r="I16" s="57">
        <v>937492</v>
      </c>
      <c r="J16" s="57">
        <v>541559.53</v>
      </c>
      <c r="K16" s="63">
        <f t="shared" si="2"/>
        <v>57.766842810391985</v>
      </c>
      <c r="L16" s="70"/>
      <c r="M16" s="71"/>
      <c r="N16" s="73"/>
      <c r="O16" s="74"/>
      <c r="P16" s="74"/>
      <c r="Q16" s="63"/>
      <c r="R16" s="66"/>
      <c r="S16" s="66"/>
      <c r="T16" s="63"/>
      <c r="U16" s="65">
        <v>869804</v>
      </c>
      <c r="V16" s="65">
        <v>661936.78</v>
      </c>
      <c r="W16" s="63">
        <f t="shared" si="4"/>
        <v>76.10183213689521</v>
      </c>
      <c r="X16" s="65">
        <v>234120</v>
      </c>
      <c r="Y16" s="65">
        <v>185701.16</v>
      </c>
      <c r="Z16" s="67">
        <f>Y16/X16*100</f>
        <v>79.31879378096703</v>
      </c>
    </row>
    <row r="17" spans="1:26" ht="26.25" thickBot="1">
      <c r="A17" s="75"/>
      <c r="B17" s="76" t="s">
        <v>25</v>
      </c>
      <c r="C17" s="55">
        <v>20649484</v>
      </c>
      <c r="D17" s="55">
        <v>18637510.96</v>
      </c>
      <c r="E17" s="77">
        <f t="shared" si="0"/>
        <v>90.25654568414397</v>
      </c>
      <c r="F17" s="55">
        <v>18179756</v>
      </c>
      <c r="G17" s="55">
        <v>11961564.51</v>
      </c>
      <c r="H17" s="78">
        <f t="shared" si="1"/>
        <v>65.79606739496393</v>
      </c>
      <c r="I17" s="79">
        <v>2921920</v>
      </c>
      <c r="J17" s="79">
        <v>1525003.4</v>
      </c>
      <c r="K17" s="78">
        <f t="shared" si="2"/>
        <v>52.19182592268098</v>
      </c>
      <c r="L17" s="80"/>
      <c r="M17" s="81"/>
      <c r="N17" s="82"/>
      <c r="O17" s="83">
        <v>5278917</v>
      </c>
      <c r="P17" s="83">
        <v>4034538.6</v>
      </c>
      <c r="Q17" s="78">
        <f>P17/O17*100</f>
        <v>76.42739220942477</v>
      </c>
      <c r="R17" s="84"/>
      <c r="S17" s="84"/>
      <c r="T17" s="78"/>
      <c r="U17" s="83">
        <v>7135944</v>
      </c>
      <c r="V17" s="83">
        <v>4430082.37</v>
      </c>
      <c r="W17" s="78">
        <f t="shared" si="4"/>
        <v>62.08123788527489</v>
      </c>
      <c r="X17" s="83">
        <v>1561519</v>
      </c>
      <c r="Y17" s="83">
        <v>1052310.79</v>
      </c>
      <c r="Z17" s="85">
        <f>Y17/X17*100</f>
        <v>67.39020082368515</v>
      </c>
    </row>
    <row r="18" spans="1:26" ht="26.25" thickBot="1">
      <c r="A18" s="86"/>
      <c r="B18" s="87" t="s">
        <v>26</v>
      </c>
      <c r="C18" s="108">
        <f>SUM(C11:C17)</f>
        <v>53107609</v>
      </c>
      <c r="D18" s="129">
        <f>SUM(D11:D17)</f>
        <v>52362544.87</v>
      </c>
      <c r="E18" s="88">
        <f t="shared" si="0"/>
        <v>98.59706707940852</v>
      </c>
      <c r="F18" s="89">
        <f>SUM(F11:F17)</f>
        <v>52037969</v>
      </c>
      <c r="G18" s="89">
        <f>SUM(G11:G17)</f>
        <v>36487289</v>
      </c>
      <c r="H18" s="90">
        <f t="shared" si="1"/>
        <v>70.11666615966507</v>
      </c>
      <c r="I18" s="89">
        <f>SUM(I11:I17)</f>
        <v>10281940</v>
      </c>
      <c r="J18" s="89">
        <f>SUM(J11:J17)</f>
        <v>7574777.02</v>
      </c>
      <c r="K18" s="90">
        <f t="shared" si="2"/>
        <v>73.67069852576459</v>
      </c>
      <c r="L18" s="91">
        <f>SUM(L11:L17)</f>
        <v>533647</v>
      </c>
      <c r="M18" s="89">
        <f>SUM(M11:M17)</f>
        <v>435210.47</v>
      </c>
      <c r="N18" s="90">
        <f>M18/L18*100</f>
        <v>81.5539991792327</v>
      </c>
      <c r="O18" s="89">
        <f>SUM(O11:O17)</f>
        <v>14973045</v>
      </c>
      <c r="P18" s="89">
        <f>SUM(P11:P17)</f>
        <v>11468822.049999999</v>
      </c>
      <c r="Q18" s="90">
        <f>P18/O18*100</f>
        <v>76.5964575007956</v>
      </c>
      <c r="R18" s="92">
        <f>SUM(R11:R17)</f>
        <v>0</v>
      </c>
      <c r="S18" s="92">
        <f>SUM(S11:S17)</f>
        <v>0</v>
      </c>
      <c r="T18" s="90"/>
      <c r="U18" s="89">
        <f>SUM(U11:U17)</f>
        <v>18910842</v>
      </c>
      <c r="V18" s="89">
        <f>SUM(V11:V17)</f>
        <v>12542426.59</v>
      </c>
      <c r="W18" s="90">
        <f t="shared" si="4"/>
        <v>66.32399863528022</v>
      </c>
      <c r="X18" s="89">
        <f>SUM(X11:X17)</f>
        <v>3843930</v>
      </c>
      <c r="Y18" s="89">
        <f>SUM(Y11:Y17)</f>
        <v>2789863.96</v>
      </c>
      <c r="Z18" s="52">
        <f>Y18/X18*100</f>
        <v>72.57842780695798</v>
      </c>
    </row>
    <row r="19" spans="1:26" ht="25.5">
      <c r="A19" s="18"/>
      <c r="B19" s="53" t="s">
        <v>27</v>
      </c>
      <c r="C19" s="130">
        <v>819336</v>
      </c>
      <c r="D19" s="130">
        <v>520963.95</v>
      </c>
      <c r="E19" s="93">
        <f t="shared" si="0"/>
        <v>63.583676293974634</v>
      </c>
      <c r="F19" s="94">
        <v>798884</v>
      </c>
      <c r="G19" s="94">
        <v>450522.2</v>
      </c>
      <c r="H19" s="56">
        <f t="shared" si="1"/>
        <v>56.39394455265096</v>
      </c>
      <c r="I19" s="95">
        <v>511034</v>
      </c>
      <c r="J19" s="95">
        <v>450522.2</v>
      </c>
      <c r="K19" s="56">
        <f t="shared" si="2"/>
        <v>88.15894832829127</v>
      </c>
      <c r="L19" s="96"/>
      <c r="M19" s="97"/>
      <c r="N19" s="98"/>
      <c r="O19" s="99"/>
      <c r="P19" s="99"/>
      <c r="Q19" s="56"/>
      <c r="R19" s="100"/>
      <c r="S19" s="100"/>
      <c r="T19" s="56"/>
      <c r="U19" s="58">
        <v>100</v>
      </c>
      <c r="V19" s="58">
        <v>0</v>
      </c>
      <c r="W19" s="56"/>
      <c r="X19" s="101"/>
      <c r="Y19" s="101"/>
      <c r="Z19" s="60"/>
    </row>
    <row r="20" spans="1:26" ht="25.5">
      <c r="A20" s="18"/>
      <c r="B20" s="61" t="s">
        <v>28</v>
      </c>
      <c r="C20" s="130">
        <v>3358090</v>
      </c>
      <c r="D20" s="130">
        <v>3414583.16</v>
      </c>
      <c r="E20" s="102">
        <f t="shared" si="0"/>
        <v>101.68230035526148</v>
      </c>
      <c r="F20" s="94">
        <v>3676190</v>
      </c>
      <c r="G20" s="94">
        <v>2908658.25</v>
      </c>
      <c r="H20" s="63">
        <f t="shared" si="1"/>
        <v>79.12154295615842</v>
      </c>
      <c r="I20" s="95">
        <v>726107</v>
      </c>
      <c r="J20" s="95">
        <v>630432.17</v>
      </c>
      <c r="K20" s="63">
        <f t="shared" si="2"/>
        <v>86.82359073800419</v>
      </c>
      <c r="L20" s="103"/>
      <c r="M20" s="71"/>
      <c r="N20" s="73"/>
      <c r="O20" s="65">
        <v>1644398</v>
      </c>
      <c r="P20" s="65">
        <v>1453460.4</v>
      </c>
      <c r="Q20" s="63">
        <f>P20/O20*100</f>
        <v>88.38860178618557</v>
      </c>
      <c r="R20" s="66"/>
      <c r="S20" s="66"/>
      <c r="T20" s="63"/>
      <c r="U20" s="65">
        <v>584499</v>
      </c>
      <c r="V20" s="65">
        <v>405637.98</v>
      </c>
      <c r="W20" s="63">
        <f aca="true" t="shared" si="5" ref="W20:W27">V20/U20*100</f>
        <v>69.39925987897327</v>
      </c>
      <c r="X20" s="65">
        <v>488982</v>
      </c>
      <c r="Y20" s="65">
        <v>394939.92</v>
      </c>
      <c r="Z20" s="67">
        <f aca="true" t="shared" si="6" ref="Z20:Z29">Y20/X20*100</f>
        <v>80.76778286317288</v>
      </c>
    </row>
    <row r="21" spans="1:26" ht="25.5">
      <c r="A21" s="18"/>
      <c r="B21" s="61" t="s">
        <v>29</v>
      </c>
      <c r="C21" s="130">
        <v>651963</v>
      </c>
      <c r="D21" s="130">
        <v>666847.57</v>
      </c>
      <c r="E21" s="102">
        <f t="shared" si="0"/>
        <v>102.28303906816798</v>
      </c>
      <c r="F21" s="94">
        <v>702231</v>
      </c>
      <c r="G21" s="94">
        <v>539954.84</v>
      </c>
      <c r="H21" s="63">
        <f t="shared" si="1"/>
        <v>76.89134202278167</v>
      </c>
      <c r="I21" s="95">
        <v>284588</v>
      </c>
      <c r="J21" s="95">
        <v>225699.76</v>
      </c>
      <c r="K21" s="63">
        <f t="shared" si="2"/>
        <v>79.30754634770265</v>
      </c>
      <c r="L21" s="103"/>
      <c r="M21" s="71"/>
      <c r="N21" s="73"/>
      <c r="O21" s="74"/>
      <c r="P21" s="74"/>
      <c r="Q21" s="63"/>
      <c r="R21" s="66"/>
      <c r="S21" s="66"/>
      <c r="T21" s="63"/>
      <c r="U21" s="65">
        <v>10580</v>
      </c>
      <c r="V21" s="65">
        <v>10540.92</v>
      </c>
      <c r="W21" s="63">
        <f t="shared" si="5"/>
        <v>99.63062381852552</v>
      </c>
      <c r="X21" s="65">
        <v>407063</v>
      </c>
      <c r="Y21" s="65">
        <v>303714.16</v>
      </c>
      <c r="Z21" s="67">
        <f t="shared" si="6"/>
        <v>74.61109459715081</v>
      </c>
    </row>
    <row r="22" spans="1:26" ht="25.5">
      <c r="A22" s="18"/>
      <c r="B22" s="61" t="s">
        <v>30</v>
      </c>
      <c r="C22" s="130">
        <v>1592604</v>
      </c>
      <c r="D22" s="130">
        <v>1627444.58</v>
      </c>
      <c r="E22" s="102">
        <f t="shared" si="0"/>
        <v>102.18764865591197</v>
      </c>
      <c r="F22" s="94">
        <v>1627936</v>
      </c>
      <c r="G22" s="94">
        <v>745214.95</v>
      </c>
      <c r="H22" s="63">
        <f t="shared" si="1"/>
        <v>45.77667365301829</v>
      </c>
      <c r="I22" s="95">
        <v>648992</v>
      </c>
      <c r="J22" s="95">
        <v>442114.05</v>
      </c>
      <c r="K22" s="63">
        <f t="shared" si="2"/>
        <v>68.12318950002465</v>
      </c>
      <c r="L22" s="103"/>
      <c r="M22" s="71"/>
      <c r="N22" s="73"/>
      <c r="O22" s="65"/>
      <c r="P22" s="65"/>
      <c r="Q22" s="63"/>
      <c r="R22" s="66"/>
      <c r="S22" s="66"/>
      <c r="T22" s="63"/>
      <c r="U22" s="65">
        <v>547181</v>
      </c>
      <c r="V22" s="65">
        <v>116616.21</v>
      </c>
      <c r="W22" s="63">
        <f t="shared" si="5"/>
        <v>21.31218189228062</v>
      </c>
      <c r="X22" s="65">
        <v>352031</v>
      </c>
      <c r="Y22" s="65">
        <v>141501.73</v>
      </c>
      <c r="Z22" s="67">
        <f t="shared" si="6"/>
        <v>40.19581514128017</v>
      </c>
    </row>
    <row r="23" spans="1:26" ht="27.75" customHeight="1">
      <c r="A23" s="18"/>
      <c r="B23" s="61" t="s">
        <v>31</v>
      </c>
      <c r="C23" s="130">
        <v>1773109</v>
      </c>
      <c r="D23" s="130">
        <v>1753429.81</v>
      </c>
      <c r="E23" s="102">
        <f t="shared" si="0"/>
        <v>98.89013083798007</v>
      </c>
      <c r="F23" s="94">
        <v>2177309</v>
      </c>
      <c r="G23" s="94">
        <v>1727875.71</v>
      </c>
      <c r="H23" s="63">
        <f t="shared" si="1"/>
        <v>79.35831386358115</v>
      </c>
      <c r="I23" s="95">
        <v>1072263</v>
      </c>
      <c r="J23" s="95">
        <v>846747.94</v>
      </c>
      <c r="K23" s="63">
        <f t="shared" si="2"/>
        <v>78.96830721567376</v>
      </c>
      <c r="L23" s="103"/>
      <c r="M23" s="71"/>
      <c r="N23" s="73"/>
      <c r="O23" s="65"/>
      <c r="P23" s="65"/>
      <c r="Q23" s="63"/>
      <c r="R23" s="66"/>
      <c r="S23" s="66"/>
      <c r="T23" s="63"/>
      <c r="U23" s="65">
        <v>691960</v>
      </c>
      <c r="V23" s="65">
        <v>580354.85</v>
      </c>
      <c r="W23" s="63">
        <f t="shared" si="5"/>
        <v>83.87115584715879</v>
      </c>
      <c r="X23" s="65">
        <v>309861</v>
      </c>
      <c r="Y23" s="65">
        <v>236062.9</v>
      </c>
      <c r="Z23" s="67">
        <f t="shared" si="6"/>
        <v>76.18348227108284</v>
      </c>
    </row>
    <row r="24" spans="1:30" ht="25.5">
      <c r="A24" s="18"/>
      <c r="B24" s="61" t="s">
        <v>32</v>
      </c>
      <c r="C24" s="130">
        <v>1166813</v>
      </c>
      <c r="D24" s="130">
        <v>989544.88</v>
      </c>
      <c r="E24" s="102">
        <f t="shared" si="0"/>
        <v>84.80749528844811</v>
      </c>
      <c r="F24" s="94">
        <v>1433590</v>
      </c>
      <c r="G24" s="94">
        <v>980156.68</v>
      </c>
      <c r="H24" s="63">
        <f t="shared" si="1"/>
        <v>68.37078104618476</v>
      </c>
      <c r="I24" s="95">
        <v>641864</v>
      </c>
      <c r="J24" s="95">
        <v>482626.15</v>
      </c>
      <c r="K24" s="63">
        <f t="shared" si="2"/>
        <v>75.19134115638204</v>
      </c>
      <c r="L24" s="103"/>
      <c r="M24" s="71"/>
      <c r="N24" s="73"/>
      <c r="O24" s="74"/>
      <c r="P24" s="74"/>
      <c r="Q24" s="63"/>
      <c r="R24" s="66"/>
      <c r="S24" s="66"/>
      <c r="T24" s="63"/>
      <c r="U24" s="65">
        <v>229571</v>
      </c>
      <c r="V24" s="65">
        <v>216591.65</v>
      </c>
      <c r="W24" s="63">
        <f t="shared" si="5"/>
        <v>94.34625889158474</v>
      </c>
      <c r="X24" s="65">
        <v>328635</v>
      </c>
      <c r="Y24" s="65">
        <v>250244.72</v>
      </c>
      <c r="Z24" s="67">
        <f t="shared" si="6"/>
        <v>76.14670378991892</v>
      </c>
      <c r="AD24" s="104"/>
    </row>
    <row r="25" spans="1:26" ht="26.25" thickBot="1">
      <c r="A25" s="75"/>
      <c r="B25" s="76" t="s">
        <v>33</v>
      </c>
      <c r="C25" s="130">
        <v>10551042</v>
      </c>
      <c r="D25" s="130">
        <v>10411303.34</v>
      </c>
      <c r="E25" s="105">
        <f t="shared" si="0"/>
        <v>98.67559374704413</v>
      </c>
      <c r="F25" s="94">
        <v>14982127</v>
      </c>
      <c r="G25" s="94">
        <v>10376223.48</v>
      </c>
      <c r="H25" s="78">
        <f t="shared" si="1"/>
        <v>69.25734563590336</v>
      </c>
      <c r="I25" s="95">
        <v>2117100</v>
      </c>
      <c r="J25" s="95">
        <v>1535147.24</v>
      </c>
      <c r="K25" s="78">
        <f t="shared" si="2"/>
        <v>72.51179632516178</v>
      </c>
      <c r="L25" s="106"/>
      <c r="M25" s="81"/>
      <c r="N25" s="82"/>
      <c r="O25" s="83">
        <v>3197475</v>
      </c>
      <c r="P25" s="83">
        <v>2163384.34</v>
      </c>
      <c r="Q25" s="78">
        <f>P25/O25*100</f>
        <v>67.65914792140673</v>
      </c>
      <c r="R25" s="84"/>
      <c r="S25" s="84"/>
      <c r="T25" s="78"/>
      <c r="U25" s="83">
        <v>8971045</v>
      </c>
      <c r="V25" s="83">
        <v>6339801.2</v>
      </c>
      <c r="W25" s="78">
        <f t="shared" si="5"/>
        <v>70.66959534814507</v>
      </c>
      <c r="X25" s="83">
        <v>221681</v>
      </c>
      <c r="Y25" s="83">
        <v>132658.3</v>
      </c>
      <c r="Z25" s="85">
        <f t="shared" si="6"/>
        <v>59.84198014263738</v>
      </c>
    </row>
    <row r="26" spans="1:26" ht="37.5" customHeight="1" thickBot="1">
      <c r="A26" s="18"/>
      <c r="B26" s="87" t="s">
        <v>34</v>
      </c>
      <c r="C26" s="108">
        <f>SUM(C19:C25)</f>
        <v>19912957</v>
      </c>
      <c r="D26" s="108">
        <f>SUM(D19:D25)</f>
        <v>19384117.29</v>
      </c>
      <c r="E26" s="107">
        <f t="shared" si="0"/>
        <v>97.34424319803432</v>
      </c>
      <c r="F26" s="108">
        <f>SUM(F19:F25)</f>
        <v>25398267</v>
      </c>
      <c r="G26" s="89">
        <f>SUM(G19:G25)</f>
        <v>17728606.11</v>
      </c>
      <c r="H26" s="90">
        <f t="shared" si="1"/>
        <v>69.80242435438606</v>
      </c>
      <c r="I26" s="89">
        <f>SUM(I19:I25)</f>
        <v>6001948</v>
      </c>
      <c r="J26" s="89">
        <f>SUM(J19:J25)</f>
        <v>4613289.51</v>
      </c>
      <c r="K26" s="90">
        <f t="shared" si="2"/>
        <v>76.86320357990438</v>
      </c>
      <c r="L26" s="92">
        <f>SUM(L19:L25)</f>
        <v>0</v>
      </c>
      <c r="M26" s="92">
        <f>SUM(M19:M25)</f>
        <v>0</v>
      </c>
      <c r="N26" s="91">
        <f>SUM(N19:N25)</f>
        <v>0</v>
      </c>
      <c r="O26" s="89">
        <f>SUM(O19:O25)</f>
        <v>4841873</v>
      </c>
      <c r="P26" s="89">
        <f>SUM(P19:P25)</f>
        <v>3616844.7399999998</v>
      </c>
      <c r="Q26" s="90">
        <f>P26/O26*100</f>
        <v>74.69928971701653</v>
      </c>
      <c r="R26" s="92"/>
      <c r="S26" s="92"/>
      <c r="T26" s="90"/>
      <c r="U26" s="89">
        <f>SUM(U19:U25)</f>
        <v>11034936</v>
      </c>
      <c r="V26" s="89">
        <f>SUM(V19:V25)</f>
        <v>7669542.8100000005</v>
      </c>
      <c r="W26" s="90">
        <f t="shared" si="5"/>
        <v>69.5023769054936</v>
      </c>
      <c r="X26" s="89">
        <f>SUM(X19:X25)</f>
        <v>2108253</v>
      </c>
      <c r="Y26" s="89">
        <f>SUM(Y19:Y25)</f>
        <v>1459121.73</v>
      </c>
      <c r="Z26" s="52">
        <f t="shared" si="6"/>
        <v>69.20999187478922</v>
      </c>
    </row>
    <row r="27" spans="1:26" ht="22.5" customHeight="1" thickBot="1">
      <c r="A27" s="18"/>
      <c r="B27" s="109" t="s">
        <v>35</v>
      </c>
      <c r="C27" s="108">
        <f>C10+C18+C26</f>
        <v>104057313</v>
      </c>
      <c r="D27" s="108">
        <f>D10+D18+D26</f>
        <v>102175286.04999998</v>
      </c>
      <c r="E27" s="88">
        <f t="shared" si="0"/>
        <v>98.19135542160308</v>
      </c>
      <c r="F27" s="108">
        <f>F10+F18+F26</f>
        <v>107517583</v>
      </c>
      <c r="G27" s="89">
        <f>G10+G18+G26</f>
        <v>75610513.91999999</v>
      </c>
      <c r="H27" s="110">
        <f t="shared" si="1"/>
        <v>70.32385941934724</v>
      </c>
      <c r="I27" s="89">
        <f>I10+I18+I26</f>
        <v>21253620</v>
      </c>
      <c r="J27" s="89">
        <f>J10+J18+J26</f>
        <v>14975481.139999999</v>
      </c>
      <c r="K27" s="110">
        <f t="shared" si="2"/>
        <v>70.46084921062858</v>
      </c>
      <c r="L27" s="89">
        <f>L10+L18+L26</f>
        <v>533647</v>
      </c>
      <c r="M27" s="89">
        <f>M10+M18+M26</f>
        <v>435210.47</v>
      </c>
      <c r="N27" s="111">
        <f>N10+N18+N26</f>
        <v>81.5539991792327</v>
      </c>
      <c r="O27" s="89">
        <f>O10+O18+O26</f>
        <v>30842012</v>
      </c>
      <c r="P27" s="89">
        <f>P10+P18+P26</f>
        <v>23428809.549999997</v>
      </c>
      <c r="Q27" s="110">
        <f>P27/O27*100</f>
        <v>75.9639466776681</v>
      </c>
      <c r="R27" s="89"/>
      <c r="S27" s="89"/>
      <c r="T27" s="112"/>
      <c r="U27" s="89">
        <f>U10+U18+U26</f>
        <v>42880599</v>
      </c>
      <c r="V27" s="89">
        <f>V10+V18+V26</f>
        <v>29761572.07</v>
      </c>
      <c r="W27" s="110">
        <f t="shared" si="5"/>
        <v>69.4056817396604</v>
      </c>
      <c r="X27" s="89">
        <f>X10+X18+X26</f>
        <v>5952183</v>
      </c>
      <c r="Y27" s="89">
        <f>Y10+Y18+Y26</f>
        <v>4248985.6899999995</v>
      </c>
      <c r="Z27" s="113">
        <f t="shared" si="6"/>
        <v>71.38533358265362</v>
      </c>
    </row>
    <row r="28" spans="1:26" ht="28.5" customHeight="1" thickBot="1">
      <c r="A28" s="114"/>
      <c r="B28" s="115" t="s">
        <v>36</v>
      </c>
      <c r="C28" s="131">
        <v>405889562</v>
      </c>
      <c r="D28" s="131">
        <v>378834575.66999996</v>
      </c>
      <c r="E28" s="116">
        <f t="shared" si="0"/>
        <v>93.33439712105726</v>
      </c>
      <c r="F28" s="117">
        <v>404968349</v>
      </c>
      <c r="G28" s="118">
        <v>331630324.1500002</v>
      </c>
      <c r="H28" s="110">
        <f t="shared" si="1"/>
        <v>81.89043044200973</v>
      </c>
      <c r="I28" s="119">
        <v>2158920</v>
      </c>
      <c r="J28" s="119">
        <v>1704922.49</v>
      </c>
      <c r="K28" s="110">
        <f t="shared" si="2"/>
        <v>78.97108230040946</v>
      </c>
      <c r="L28" s="120"/>
      <c r="M28" s="121"/>
      <c r="N28" s="122"/>
      <c r="O28" s="120">
        <v>118312759</v>
      </c>
      <c r="P28" s="121">
        <v>86803238.77000003</v>
      </c>
      <c r="Q28" s="110">
        <f>P28/O28*100</f>
        <v>73.36760591476023</v>
      </c>
      <c r="R28" s="120">
        <v>58880991</v>
      </c>
      <c r="S28" s="121">
        <v>49593872.13</v>
      </c>
      <c r="T28" s="110">
        <f>S28/R28*100</f>
        <v>84.22730543037225</v>
      </c>
      <c r="U28" s="120"/>
      <c r="V28" s="121"/>
      <c r="W28" s="110"/>
      <c r="X28" s="120">
        <v>10935001</v>
      </c>
      <c r="Y28" s="121">
        <v>8846726.359999998</v>
      </c>
      <c r="Z28" s="113">
        <f t="shared" si="6"/>
        <v>80.90283997230542</v>
      </c>
    </row>
    <row r="29" spans="1:26" ht="24.75" customHeight="1" thickBot="1">
      <c r="A29" s="75"/>
      <c r="B29" s="123" t="s">
        <v>37</v>
      </c>
      <c r="C29" s="124">
        <f>C27+C28</f>
        <v>509946875</v>
      </c>
      <c r="D29" s="125">
        <f>D27+D28</f>
        <v>481009861.7199999</v>
      </c>
      <c r="E29" s="88">
        <f t="shared" si="0"/>
        <v>94.32548473211055</v>
      </c>
      <c r="F29" s="124">
        <f>F27+F28</f>
        <v>512485932</v>
      </c>
      <c r="G29" s="125">
        <f>G27+G28</f>
        <v>407240838.0700002</v>
      </c>
      <c r="H29" s="90">
        <f t="shared" si="1"/>
        <v>79.46380820264159</v>
      </c>
      <c r="I29" s="124">
        <f>I27+I28</f>
        <v>23412540</v>
      </c>
      <c r="J29" s="124">
        <f>J27+J28</f>
        <v>16680403.629999999</v>
      </c>
      <c r="K29" s="90">
        <f t="shared" si="2"/>
        <v>71.24559586443844</v>
      </c>
      <c r="L29" s="125">
        <f>L27+L28</f>
        <v>533647</v>
      </c>
      <c r="M29" s="125">
        <f>M27+M28</f>
        <v>435210.47</v>
      </c>
      <c r="N29" s="44">
        <f>N27+N28</f>
        <v>81.5539991792327</v>
      </c>
      <c r="O29" s="125">
        <f>O27+O28</f>
        <v>149154771</v>
      </c>
      <c r="P29" s="125">
        <f>P27+P28</f>
        <v>110232048.32000002</v>
      </c>
      <c r="Q29" s="90">
        <f>P29/O29*100</f>
        <v>73.90447357530388</v>
      </c>
      <c r="R29" s="125">
        <f>R27+R28</f>
        <v>58880991</v>
      </c>
      <c r="S29" s="125">
        <f>S27+S28</f>
        <v>49593872.13</v>
      </c>
      <c r="T29" s="90">
        <f>S29/R29*100</f>
        <v>84.22730543037225</v>
      </c>
      <c r="U29" s="125">
        <f>U27+U28</f>
        <v>42880599</v>
      </c>
      <c r="V29" s="125">
        <f>V27+V28</f>
        <v>29761572.07</v>
      </c>
      <c r="W29" s="90">
        <f>V29/U29*100</f>
        <v>69.4056817396604</v>
      </c>
      <c r="X29" s="125">
        <f>X27+X28</f>
        <v>16887184</v>
      </c>
      <c r="Y29" s="125">
        <f>Y27+Y28</f>
        <v>13095712.049999997</v>
      </c>
      <c r="Z29" s="52">
        <f t="shared" si="6"/>
        <v>77.54822858565406</v>
      </c>
    </row>
    <row r="30" spans="9:25" ht="12.75">
      <c r="I30" s="126"/>
      <c r="J30" s="127"/>
      <c r="K30" s="126"/>
      <c r="L30" s="126"/>
      <c r="M30" s="126"/>
      <c r="N30" s="126"/>
      <c r="O30" s="126"/>
      <c r="P30" s="127"/>
      <c r="Q30" s="126"/>
      <c r="R30" s="126"/>
      <c r="S30" s="127"/>
      <c r="T30" s="126"/>
      <c r="U30" s="126"/>
      <c r="V30" s="126"/>
      <c r="W30" s="126"/>
      <c r="X30" s="126"/>
      <c r="Y30" s="127"/>
    </row>
    <row r="31" spans="6:8" ht="12.75">
      <c r="F31" s="1"/>
      <c r="G31" s="1"/>
      <c r="H31" s="1"/>
    </row>
    <row r="35" spans="6:7" ht="12.75">
      <c r="F35" s="127"/>
      <c r="G35" s="127"/>
    </row>
    <row r="36" ht="12.75">
      <c r="F36" s="127"/>
    </row>
  </sheetData>
  <sheetProtection/>
  <mergeCells count="11">
    <mergeCell ref="C7:E8"/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2017-08-14T10:20:50Z</dcterms:created>
  <dcterms:modified xsi:type="dcterms:W3CDTF">2017-08-14T10:21:45Z</dcterms:modified>
  <cp:category/>
  <cp:version/>
  <cp:contentType/>
  <cp:contentStatus/>
</cp:coreProperties>
</file>