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<sst xmlns="http://schemas.openxmlformats.org/spreadsheetml/2006/main" count="56" uniqueCount="37">
  <si>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14 12 2015</t>
  </si>
  <si>
    <t>Інформація про надходження та використання коштів місцевих бюджетів Дергачівського району (станом на 14.12.2015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</si>
  <si>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</si>
  <si>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</si>
  <si>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</si>
  <si>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</si>
  <si>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</si>
  <si>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</si>
  <si>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</si>
  <si>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</si>
  <si>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</si>
  <si>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</si>
  <si>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січень-грудень</t>
  </si>
  <si>
    <t>виконання по доходах за січень-грудень</t>
  </si>
  <si>
    <t>%</t>
  </si>
  <si>
    <t>затерджено з урахуванням змін на 
січень-грудень</t>
  </si>
  <si>
    <t>касові видатки  за січень-грудень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</si>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</sst>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11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4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 wrapText="1"/>
    </xf>
    <xf numFmtId="0" fontId="4" fillId="0" borderId="26" xfId="335" applyBorder="1" applyAlignment="1">
      <alignment vertical="center"/>
      <protection/>
    </xf>
    <xf numFmtId="0" fontId="4" fillId="0" borderId="27" xfId="335" applyBorder="1" applyAlignment="1">
      <alignment vertical="center"/>
      <protection/>
    </xf>
    <xf numFmtId="172" fontId="6" fillId="0" borderId="21" xfId="0" applyNumberFormat="1" applyFont="1" applyFill="1" applyBorder="1" applyAlignment="1">
      <alignment vertical="center"/>
    </xf>
    <xf numFmtId="174" fontId="9" fillId="0" borderId="27" xfId="337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9" fillId="0" borderId="17" xfId="334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9" fillId="0" borderId="17" xfId="333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 wrapText="1"/>
    </xf>
    <xf numFmtId="0" fontId="4" fillId="0" borderId="37" xfId="335" applyBorder="1" applyAlignment="1">
      <alignment vertical="center"/>
      <protection/>
    </xf>
    <xf numFmtId="0" fontId="4" fillId="0" borderId="38" xfId="335" applyBorder="1" applyAlignment="1">
      <alignment vertical="center"/>
      <protection/>
    </xf>
    <xf numFmtId="172" fontId="6" fillId="0" borderId="39" xfId="0" applyNumberFormat="1" applyFont="1" applyFill="1" applyBorder="1" applyAlignment="1">
      <alignment vertical="center"/>
    </xf>
    <xf numFmtId="174" fontId="4" fillId="0" borderId="38" xfId="337" applyNumberFormat="1" applyFont="1" applyBorder="1" applyAlignment="1">
      <alignment vertical="center" wrapText="1"/>
      <protection/>
    </xf>
    <xf numFmtId="172" fontId="6" fillId="0" borderId="38" xfId="0" applyNumberFormat="1" applyFont="1" applyFill="1" applyBorder="1" applyAlignment="1">
      <alignment vertical="center"/>
    </xf>
    <xf numFmtId="174" fontId="4" fillId="0" borderId="38" xfId="334" applyNumberFormat="1" applyFont="1" applyBorder="1" applyAlignment="1">
      <alignment vertical="center" wrapText="1"/>
      <protection/>
    </xf>
    <xf numFmtId="1" fontId="4" fillId="0" borderId="38" xfId="333" applyNumberFormat="1" applyFont="1" applyFill="1" applyBorder="1" applyAlignment="1">
      <alignment vertical="center" wrapText="1"/>
      <protection/>
    </xf>
    <xf numFmtId="174" fontId="0" fillId="0" borderId="38" xfId="0" applyNumberFormat="1" applyFont="1" applyFill="1" applyBorder="1" applyAlignment="1">
      <alignment vertical="center"/>
    </xf>
    <xf numFmtId="172" fontId="6" fillId="0" borderId="40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3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3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6" applyNumberFormat="1" applyFont="1" applyFill="1" applyBorder="1" applyAlignment="1">
      <alignment vertical="center" wrapText="1"/>
      <protection/>
    </xf>
    <xf numFmtId="0" fontId="0" fillId="0" borderId="34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 wrapText="1"/>
    </xf>
    <xf numFmtId="172" fontId="6" fillId="0" borderId="45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174" fontId="4" fillId="0" borderId="47" xfId="334" applyNumberFormat="1" applyFont="1" applyBorder="1" applyAlignment="1">
      <alignment vertical="center" wrapText="1"/>
      <protection/>
    </xf>
    <xf numFmtId="1" fontId="0" fillId="0" borderId="46" xfId="0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1" fontId="4" fillId="0" borderId="46" xfId="333" applyNumberFormat="1" applyFont="1" applyFill="1" applyBorder="1" applyAlignment="1">
      <alignment vertical="center" wrapText="1"/>
      <protection/>
    </xf>
    <xf numFmtId="174" fontId="0" fillId="0" borderId="46" xfId="0" applyNumberFormat="1" applyFont="1" applyFill="1" applyBorder="1" applyAlignment="1">
      <alignment vertical="center" wrapText="1"/>
    </xf>
    <xf numFmtId="172" fontId="6" fillId="0" borderId="48" xfId="0" applyNumberFormat="1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1" fontId="6" fillId="0" borderId="50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2" fontId="6" fillId="0" borderId="35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3" xfId="335" applyBorder="1" applyAlignment="1">
      <alignment vertical="center"/>
      <protection/>
    </xf>
    <xf numFmtId="0" fontId="4" fillId="0" borderId="24" xfId="335" applyBorder="1" applyAlignment="1">
      <alignment vertical="center"/>
      <protection/>
    </xf>
    <xf numFmtId="172" fontId="6" fillId="0" borderId="51" xfId="0" applyNumberFormat="1" applyFont="1" applyFill="1" applyBorder="1" applyAlignment="1">
      <alignment vertical="center"/>
    </xf>
    <xf numFmtId="174" fontId="4" fillId="0" borderId="24" xfId="337" applyNumberFormat="1" applyFont="1" applyBorder="1" applyAlignment="1">
      <alignment vertical="center" wrapText="1"/>
      <protection/>
    </xf>
    <xf numFmtId="174" fontId="4" fillId="0" borderId="24" xfId="334" applyNumberFormat="1" applyFont="1" applyBorder="1" applyAlignment="1">
      <alignment vertical="center" wrapText="1"/>
      <protection/>
    </xf>
    <xf numFmtId="14" fontId="0" fillId="0" borderId="38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1" fontId="0" fillId="0" borderId="38" xfId="0" applyNumberFormat="1" applyFont="1" applyFill="1" applyBorder="1" applyAlignment="1">
      <alignment vertical="center"/>
    </xf>
    <xf numFmtId="174" fontId="0" fillId="0" borderId="38" xfId="0" applyNumberFormat="1" applyFont="1" applyFill="1" applyBorder="1" applyAlignment="1">
      <alignment vertical="center" wrapText="1"/>
    </xf>
    <xf numFmtId="1" fontId="0" fillId="0" borderId="38" xfId="0" applyNumberFormat="1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 wrapText="1"/>
    </xf>
    <xf numFmtId="172" fontId="6" fillId="0" borderId="52" xfId="0" applyNumberFormat="1" applyFont="1" applyFill="1" applyBorder="1" applyAlignment="1">
      <alignment vertical="center"/>
    </xf>
    <xf numFmtId="14" fontId="0" fillId="0" borderId="46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72" fontId="6" fillId="0" borderId="54" xfId="0" applyNumberFormat="1" applyFont="1" applyFill="1" applyBorder="1" applyAlignment="1">
      <alignment vertical="center"/>
    </xf>
    <xf numFmtId="172" fontId="6" fillId="0" borderId="54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5" xfId="0" applyNumberFormat="1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9" fillId="0" borderId="56" xfId="335" applyFont="1" applyBorder="1" applyAlignment="1">
      <alignment vertical="center"/>
      <protection/>
    </xf>
    <xf numFmtId="0" fontId="9" fillId="0" borderId="46" xfId="335" applyFont="1" applyBorder="1" applyAlignment="1">
      <alignment vertical="center"/>
      <protection/>
    </xf>
    <xf numFmtId="172" fontId="6" fillId="0" borderId="20" xfId="0" applyNumberFormat="1" applyFont="1" applyFill="1" applyBorder="1" applyAlignment="1">
      <alignment vertical="center"/>
    </xf>
    <xf numFmtId="174" fontId="9" fillId="0" borderId="46" xfId="337" applyNumberFormat="1" applyFont="1" applyBorder="1" applyAlignment="1">
      <alignment vertical="center" wrapText="1"/>
      <protection/>
    </xf>
    <xf numFmtId="174" fontId="9" fillId="0" borderId="46" xfId="334" applyNumberFormat="1" applyFont="1" applyBorder="1" applyAlignment="1">
      <alignment vertical="center" wrapText="1"/>
      <protection/>
    </xf>
    <xf numFmtId="174" fontId="6" fillId="0" borderId="54" xfId="0" applyNumberFormat="1" applyFont="1" applyFill="1" applyBorder="1" applyAlignment="1">
      <alignment vertical="center"/>
    </xf>
    <xf numFmtId="1" fontId="9" fillId="0" borderId="54" xfId="333" applyNumberFormat="1" applyFont="1" applyFill="1" applyBorder="1" applyAlignment="1">
      <alignment vertical="center" wrapText="1"/>
      <protection/>
    </xf>
    <xf numFmtId="172" fontId="6" fillId="0" borderId="54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1" fontId="6" fillId="0" borderId="50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174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Alignment="1">
      <alignment vertical="center"/>
    </xf>
  </cellXfs>
  <cellStyles count="33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жовтень касові" xfId="333"/>
    <cellStyle name="Обычный_Книга1" xfId="334"/>
    <cellStyle name="Обычный_Книга2" xfId="335"/>
    <cellStyle name="Обычный_КФК" xfId="336"/>
    <cellStyle name="Обычный_щопонеділка" xfId="337"/>
    <cellStyle name="Followed Hyperlink" xfId="338"/>
    <cellStyle name="Плохой" xfId="339"/>
    <cellStyle name="Пояснение" xfId="340"/>
    <cellStyle name="Примечание" xfId="341"/>
    <cellStyle name="Percent" xfId="342"/>
    <cellStyle name="Связанная ячейка" xfId="343"/>
    <cellStyle name="Текст предупреждения" xfId="344"/>
    <cellStyle name="Comma" xfId="345"/>
    <cellStyle name="Comma [0]" xfId="346"/>
    <cellStyle name="Хороший" xfId="3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7"/>
  <sheetViews>
    <sheetView tabSelected="1" workbookViewId="0" topLeftCell="A1">
      <pane xSplit="2" ySplit="9" topLeftCell="Q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3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4" customWidth="1"/>
    <col min="7" max="7" width="14.00390625" style="4" customWidth="1"/>
    <col min="8" max="8" width="6.140625" style="4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4" customWidth="1"/>
    <col min="30" max="30" width="11.8515625" style="4" customWidth="1"/>
    <col min="31" max="68" width="9.140625" style="4" customWidth="1"/>
    <col min="69" max="16384" width="9.140625" style="3" customWidth="1"/>
  </cols>
  <sheetData>
    <row r="1" spans="2:4" ht="12.75">
      <c r="B1" s="2"/>
      <c r="C1" s="2"/>
      <c r="D1" s="2"/>
    </row>
    <row r="2" spans="2:4" ht="12.75">
      <c r="B2" s="5" t="s">
        <v>0</v>
      </c>
      <c r="C2" s="5"/>
      <c r="D2" s="5"/>
    </row>
    <row r="5" spans="2:26" ht="18"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3.5" thickBot="1"/>
    <row r="7" spans="1:26" ht="13.5" customHeight="1" thickBot="1">
      <c r="A7" s="8"/>
      <c r="B7" s="9"/>
      <c r="C7" s="10" t="s">
        <v>2</v>
      </c>
      <c r="D7" s="11"/>
      <c r="E7" s="12"/>
      <c r="F7" s="13" t="s">
        <v>3</v>
      </c>
      <c r="G7" s="14"/>
      <c r="H7" s="15"/>
      <c r="I7" s="16" t="s">
        <v>4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8"/>
    </row>
    <row r="8" spans="1:26" ht="27.75" customHeight="1" thickBot="1">
      <c r="A8" s="19"/>
      <c r="B8" s="20" t="s">
        <v>5</v>
      </c>
      <c r="C8" s="21"/>
      <c r="D8" s="21"/>
      <c r="E8" s="22"/>
      <c r="F8" s="23"/>
      <c r="G8" s="24"/>
      <c r="H8" s="25"/>
      <c r="I8" s="16" t="s">
        <v>6</v>
      </c>
      <c r="J8" s="17"/>
      <c r="K8" s="18"/>
      <c r="L8" s="16" t="s">
        <v>7</v>
      </c>
      <c r="M8" s="17"/>
      <c r="N8" s="18"/>
      <c r="O8" s="26" t="s">
        <v>8</v>
      </c>
      <c r="P8" s="27"/>
      <c r="Q8" s="27"/>
      <c r="R8" s="27" t="s">
        <v>9</v>
      </c>
      <c r="S8" s="27"/>
      <c r="T8" s="27"/>
      <c r="U8" s="28" t="s">
        <v>10</v>
      </c>
      <c r="V8" s="27"/>
      <c r="W8" s="27"/>
      <c r="X8" s="27" t="s">
        <v>11</v>
      </c>
      <c r="Y8" s="27"/>
      <c r="Z8" s="29"/>
    </row>
    <row r="9" spans="1:26" ht="87.75" customHeight="1" thickBot="1">
      <c r="A9" s="19"/>
      <c r="B9" s="30"/>
      <c r="C9" s="31" t="s">
        <v>12</v>
      </c>
      <c r="D9" s="32" t="s">
        <v>13</v>
      </c>
      <c r="E9" s="33" t="s">
        <v>14</v>
      </c>
      <c r="F9" s="34" t="s">
        <v>15</v>
      </c>
      <c r="G9" s="35" t="s">
        <v>16</v>
      </c>
      <c r="H9" s="36" t="s">
        <v>14</v>
      </c>
      <c r="I9" s="37" t="s">
        <v>15</v>
      </c>
      <c r="J9" s="38" t="s">
        <v>16</v>
      </c>
      <c r="K9" s="39" t="s">
        <v>14</v>
      </c>
      <c r="L9" s="37" t="s">
        <v>15</v>
      </c>
      <c r="M9" s="38" t="s">
        <v>16</v>
      </c>
      <c r="N9" s="39" t="s">
        <v>14</v>
      </c>
      <c r="O9" s="37" t="s">
        <v>15</v>
      </c>
      <c r="P9" s="38" t="s">
        <v>16</v>
      </c>
      <c r="Q9" s="39" t="s">
        <v>14</v>
      </c>
      <c r="R9" s="37" t="s">
        <v>15</v>
      </c>
      <c r="S9" s="38" t="s">
        <v>16</v>
      </c>
      <c r="T9" s="39" t="s">
        <v>14</v>
      </c>
      <c r="U9" s="37" t="s">
        <v>15</v>
      </c>
      <c r="V9" s="38" t="s">
        <v>16</v>
      </c>
      <c r="W9" s="39" t="s">
        <v>14</v>
      </c>
      <c r="X9" s="37" t="s">
        <v>15</v>
      </c>
      <c r="Y9" s="38" t="s">
        <v>16</v>
      </c>
      <c r="Z9" s="40" t="s">
        <v>14</v>
      </c>
    </row>
    <row r="10" spans="1:26" ht="42.75" customHeight="1" thickBot="1">
      <c r="A10" s="41"/>
      <c r="B10" s="42" t="s">
        <v>17</v>
      </c>
      <c r="C10" s="43">
        <v>25712413</v>
      </c>
      <c r="D10" s="44">
        <v>25890352.89</v>
      </c>
      <c r="E10" s="45">
        <f aca="true" t="shared" si="0" ref="E10:E29">D10/C10*100</f>
        <v>100.69203886076347</v>
      </c>
      <c r="F10" s="46">
        <v>25312413</v>
      </c>
      <c r="G10" s="46">
        <v>22503986.08</v>
      </c>
      <c r="H10" s="47">
        <f aca="true" t="shared" si="1" ref="H10:H29">G10/F10*100</f>
        <v>88.9049419350103</v>
      </c>
      <c r="I10" s="48">
        <v>3022426</v>
      </c>
      <c r="J10" s="48">
        <v>2582173.85</v>
      </c>
      <c r="K10" s="49">
        <f aca="true" t="shared" si="2" ref="K10:K29">J10/I10*100</f>
        <v>85.4338154184751</v>
      </c>
      <c r="L10" s="50"/>
      <c r="M10" s="51"/>
      <c r="N10" s="52"/>
      <c r="O10" s="53">
        <v>10708978</v>
      </c>
      <c r="P10" s="53">
        <v>9579875.05</v>
      </c>
      <c r="Q10" s="54">
        <f aca="true" t="shared" si="3" ref="Q10:Q15">P10/O10*100</f>
        <v>89.45648268210094</v>
      </c>
      <c r="R10" s="55"/>
      <c r="S10" s="55"/>
      <c r="T10" s="49"/>
      <c r="U10" s="53">
        <v>10696520</v>
      </c>
      <c r="V10" s="53">
        <v>9607633.55</v>
      </c>
      <c r="W10" s="49">
        <f aca="true" t="shared" si="4" ref="W10:W18">V10/U10*100</f>
        <v>89.82018030163081</v>
      </c>
      <c r="X10" s="53"/>
      <c r="Y10" s="53"/>
      <c r="Z10" s="56"/>
    </row>
    <row r="11" spans="1:26" ht="39.75" customHeight="1">
      <c r="A11" s="19"/>
      <c r="B11" s="57" t="s">
        <v>18</v>
      </c>
      <c r="C11" s="58">
        <v>4254040</v>
      </c>
      <c r="D11" s="59">
        <v>4667078.09</v>
      </c>
      <c r="E11" s="60">
        <f t="shared" si="0"/>
        <v>109.70931373470864</v>
      </c>
      <c r="F11" s="61">
        <v>3282597</v>
      </c>
      <c r="G11" s="61">
        <v>2780926.48</v>
      </c>
      <c r="H11" s="62">
        <f t="shared" si="1"/>
        <v>84.71726745622445</v>
      </c>
      <c r="I11" s="63">
        <v>1016495</v>
      </c>
      <c r="J11" s="63">
        <v>897514.89</v>
      </c>
      <c r="K11" s="62">
        <f t="shared" si="2"/>
        <v>88.29506195308389</v>
      </c>
      <c r="L11" s="64"/>
      <c r="M11" s="64"/>
      <c r="N11" s="62"/>
      <c r="O11" s="64">
        <v>1361133</v>
      </c>
      <c r="P11" s="64">
        <v>1256419.66</v>
      </c>
      <c r="Q11" s="62">
        <f t="shared" si="3"/>
        <v>92.30689873803661</v>
      </c>
      <c r="R11" s="65"/>
      <c r="S11" s="65"/>
      <c r="T11" s="62"/>
      <c r="U11" s="64">
        <v>355557</v>
      </c>
      <c r="V11" s="64">
        <v>148049.78</v>
      </c>
      <c r="W11" s="62">
        <f t="shared" si="4"/>
        <v>41.63883146724716</v>
      </c>
      <c r="X11" s="64">
        <v>493426</v>
      </c>
      <c r="Y11" s="64">
        <v>422960.51</v>
      </c>
      <c r="Z11" s="66">
        <f aca="true" t="shared" si="5" ref="Z11:Z18">Y11/X11*100</f>
        <v>85.71913721611752</v>
      </c>
    </row>
    <row r="12" spans="1:26" ht="25.5">
      <c r="A12" s="19"/>
      <c r="B12" s="67" t="s">
        <v>19</v>
      </c>
      <c r="C12" s="58">
        <v>3344798</v>
      </c>
      <c r="D12" s="59">
        <v>4320537.6</v>
      </c>
      <c r="E12" s="68">
        <f t="shared" si="0"/>
        <v>129.17185432423722</v>
      </c>
      <c r="F12" s="61">
        <v>3149701</v>
      </c>
      <c r="G12" s="61">
        <v>2740537.17</v>
      </c>
      <c r="H12" s="69">
        <f t="shared" si="1"/>
        <v>87.00943899119314</v>
      </c>
      <c r="I12" s="63">
        <v>1206281</v>
      </c>
      <c r="J12" s="63">
        <v>994950.74</v>
      </c>
      <c r="K12" s="69">
        <f t="shared" si="2"/>
        <v>82.4808431866207</v>
      </c>
      <c r="L12" s="70"/>
      <c r="M12" s="70"/>
      <c r="N12" s="69"/>
      <c r="O12" s="71">
        <v>1143759</v>
      </c>
      <c r="P12" s="71">
        <v>1052321.81</v>
      </c>
      <c r="Q12" s="69">
        <f t="shared" si="3"/>
        <v>92.00555449181167</v>
      </c>
      <c r="R12" s="72"/>
      <c r="S12" s="72"/>
      <c r="T12" s="69"/>
      <c r="U12" s="71">
        <v>218671</v>
      </c>
      <c r="V12" s="71">
        <v>193404.39</v>
      </c>
      <c r="W12" s="69">
        <f t="shared" si="4"/>
        <v>88.44537684466619</v>
      </c>
      <c r="X12" s="71">
        <v>496005</v>
      </c>
      <c r="Y12" s="71">
        <v>435035.68</v>
      </c>
      <c r="Z12" s="73">
        <f t="shared" si="5"/>
        <v>87.70792229917038</v>
      </c>
    </row>
    <row r="13" spans="1:26" ht="25.5">
      <c r="A13" s="19"/>
      <c r="B13" s="67" t="s">
        <v>20</v>
      </c>
      <c r="C13" s="58">
        <v>11041415</v>
      </c>
      <c r="D13" s="59">
        <v>10549773.27</v>
      </c>
      <c r="E13" s="68">
        <f t="shared" si="0"/>
        <v>95.54729416474247</v>
      </c>
      <c r="F13" s="61">
        <v>10778583</v>
      </c>
      <c r="G13" s="61">
        <v>10277369.339999998</v>
      </c>
      <c r="H13" s="69">
        <f t="shared" si="1"/>
        <v>95.34991139373328</v>
      </c>
      <c r="I13" s="63">
        <v>2535741</v>
      </c>
      <c r="J13" s="63">
        <v>2447934.57</v>
      </c>
      <c r="K13" s="69">
        <f t="shared" si="2"/>
        <v>96.53724769209472</v>
      </c>
      <c r="L13" s="74"/>
      <c r="M13" s="74"/>
      <c r="N13" s="69"/>
      <c r="O13" s="71">
        <v>2542108</v>
      </c>
      <c r="P13" s="71">
        <v>2360925.96</v>
      </c>
      <c r="Q13" s="69">
        <f t="shared" si="3"/>
        <v>92.87276386369108</v>
      </c>
      <c r="R13" s="72"/>
      <c r="S13" s="72"/>
      <c r="T13" s="69"/>
      <c r="U13" s="71">
        <v>4076972</v>
      </c>
      <c r="V13" s="71">
        <v>3942806.18</v>
      </c>
      <c r="W13" s="69">
        <f t="shared" si="4"/>
        <v>96.70917975399391</v>
      </c>
      <c r="X13" s="71">
        <v>1263564</v>
      </c>
      <c r="Y13" s="71">
        <v>1190242.42</v>
      </c>
      <c r="Z13" s="73">
        <f t="shared" si="5"/>
        <v>94.19724050384467</v>
      </c>
    </row>
    <row r="14" spans="1:26" ht="25.5">
      <c r="A14" s="19"/>
      <c r="B14" s="67" t="s">
        <v>21</v>
      </c>
      <c r="C14" s="58">
        <v>6336268</v>
      </c>
      <c r="D14" s="59">
        <v>6855920.32</v>
      </c>
      <c r="E14" s="68">
        <f t="shared" si="0"/>
        <v>108.20123643760017</v>
      </c>
      <c r="F14" s="61">
        <v>6552816</v>
      </c>
      <c r="G14" s="61">
        <v>5827968.63</v>
      </c>
      <c r="H14" s="69">
        <f t="shared" si="1"/>
        <v>88.93838358958958</v>
      </c>
      <c r="I14" s="63">
        <v>1277708</v>
      </c>
      <c r="J14" s="63">
        <v>1178153.05</v>
      </c>
      <c r="K14" s="69">
        <f t="shared" si="2"/>
        <v>92.20831754986273</v>
      </c>
      <c r="L14" s="71">
        <v>450816</v>
      </c>
      <c r="M14" s="71">
        <v>393341.05</v>
      </c>
      <c r="N14" s="69">
        <f>M14/L14*100</f>
        <v>87.25090724375355</v>
      </c>
      <c r="O14" s="71">
        <v>3158529</v>
      </c>
      <c r="P14" s="71">
        <v>2843624.1</v>
      </c>
      <c r="Q14" s="69">
        <f t="shared" si="3"/>
        <v>90.03001397169379</v>
      </c>
      <c r="R14" s="72"/>
      <c r="S14" s="72"/>
      <c r="T14" s="69"/>
      <c r="U14" s="71">
        <v>731138</v>
      </c>
      <c r="V14" s="71">
        <v>621279.96</v>
      </c>
      <c r="W14" s="69">
        <f t="shared" si="4"/>
        <v>84.97437693021016</v>
      </c>
      <c r="X14" s="71">
        <v>843829</v>
      </c>
      <c r="Y14" s="71">
        <v>719944.25</v>
      </c>
      <c r="Z14" s="73">
        <f t="shared" si="5"/>
        <v>85.31873756412733</v>
      </c>
    </row>
    <row r="15" spans="1:26" ht="25.5">
      <c r="A15" s="19"/>
      <c r="B15" s="67" t="s">
        <v>22</v>
      </c>
      <c r="C15" s="58">
        <v>1111686</v>
      </c>
      <c r="D15" s="59">
        <v>1119523.12</v>
      </c>
      <c r="E15" s="68">
        <f t="shared" si="0"/>
        <v>100.70497604539412</v>
      </c>
      <c r="F15" s="61">
        <v>1134886</v>
      </c>
      <c r="G15" s="61">
        <v>1013796.7</v>
      </c>
      <c r="H15" s="69">
        <f t="shared" si="1"/>
        <v>89.33026753347913</v>
      </c>
      <c r="I15" s="63">
        <v>386283</v>
      </c>
      <c r="J15" s="63">
        <v>348081.2</v>
      </c>
      <c r="K15" s="69">
        <f t="shared" si="2"/>
        <v>90.11041127877748</v>
      </c>
      <c r="L15" s="75"/>
      <c r="M15" s="76"/>
      <c r="N15" s="77"/>
      <c r="O15" s="71">
        <v>460218</v>
      </c>
      <c r="P15" s="71">
        <v>426521.65</v>
      </c>
      <c r="Q15" s="69">
        <f t="shared" si="3"/>
        <v>92.67817642943128</v>
      </c>
      <c r="R15" s="72"/>
      <c r="S15" s="72"/>
      <c r="T15" s="69"/>
      <c r="U15" s="71">
        <v>27510</v>
      </c>
      <c r="V15" s="71">
        <v>21853.82</v>
      </c>
      <c r="W15" s="69">
        <f t="shared" si="4"/>
        <v>79.43954925481643</v>
      </c>
      <c r="X15" s="71">
        <v>209684</v>
      </c>
      <c r="Y15" s="71">
        <v>169512.18</v>
      </c>
      <c r="Z15" s="73">
        <f t="shared" si="5"/>
        <v>80.8417332748326</v>
      </c>
    </row>
    <row r="16" spans="1:26" ht="25.5">
      <c r="A16" s="19"/>
      <c r="B16" s="67" t="s">
        <v>23</v>
      </c>
      <c r="C16" s="58">
        <v>1330957</v>
      </c>
      <c r="D16" s="59">
        <v>1707753.63</v>
      </c>
      <c r="E16" s="68">
        <f t="shared" si="0"/>
        <v>128.31020310949188</v>
      </c>
      <c r="F16" s="61">
        <v>1616957</v>
      </c>
      <c r="G16" s="61">
        <v>1412669.74</v>
      </c>
      <c r="H16" s="69">
        <f t="shared" si="1"/>
        <v>87.36594355941438</v>
      </c>
      <c r="I16" s="63">
        <v>819908</v>
      </c>
      <c r="J16" s="63">
        <v>753836.34</v>
      </c>
      <c r="K16" s="69">
        <f t="shared" si="2"/>
        <v>91.94157637198319</v>
      </c>
      <c r="L16" s="75"/>
      <c r="M16" s="76"/>
      <c r="N16" s="78"/>
      <c r="O16" s="79"/>
      <c r="P16" s="79"/>
      <c r="Q16" s="69"/>
      <c r="R16" s="72"/>
      <c r="S16" s="72"/>
      <c r="T16" s="69"/>
      <c r="U16" s="71">
        <v>523260</v>
      </c>
      <c r="V16" s="71">
        <v>426624.13</v>
      </c>
      <c r="W16" s="69">
        <f t="shared" si="4"/>
        <v>81.53195925543707</v>
      </c>
      <c r="X16" s="71">
        <v>193255</v>
      </c>
      <c r="Y16" s="71">
        <v>178975.75</v>
      </c>
      <c r="Z16" s="73">
        <f t="shared" si="5"/>
        <v>92.61118729140256</v>
      </c>
    </row>
    <row r="17" spans="1:26" ht="26.25" thickBot="1">
      <c r="A17" s="80"/>
      <c r="B17" s="81" t="s">
        <v>24</v>
      </c>
      <c r="C17" s="58">
        <v>12720289</v>
      </c>
      <c r="D17" s="59">
        <v>15982054.36</v>
      </c>
      <c r="E17" s="82">
        <f t="shared" si="0"/>
        <v>125.64222683934302</v>
      </c>
      <c r="F17" s="61">
        <v>14285579</v>
      </c>
      <c r="G17" s="61">
        <v>9807524.070000002</v>
      </c>
      <c r="H17" s="83">
        <f t="shared" si="1"/>
        <v>68.65331863692751</v>
      </c>
      <c r="I17" s="84">
        <v>2337911</v>
      </c>
      <c r="J17" s="84">
        <v>1681766.01</v>
      </c>
      <c r="K17" s="83">
        <f t="shared" si="2"/>
        <v>71.93456081091196</v>
      </c>
      <c r="L17" s="85"/>
      <c r="M17" s="86"/>
      <c r="N17" s="87"/>
      <c r="O17" s="88">
        <v>6465897</v>
      </c>
      <c r="P17" s="88">
        <v>4614040.11</v>
      </c>
      <c r="Q17" s="83">
        <f>P17/O17*100</f>
        <v>71.35962898883172</v>
      </c>
      <c r="R17" s="89"/>
      <c r="S17" s="89"/>
      <c r="T17" s="83"/>
      <c r="U17" s="88">
        <v>3265072</v>
      </c>
      <c r="V17" s="88">
        <v>1954618</v>
      </c>
      <c r="W17" s="83">
        <f t="shared" si="4"/>
        <v>59.86446853239378</v>
      </c>
      <c r="X17" s="88">
        <v>1940355</v>
      </c>
      <c r="Y17" s="88">
        <v>1309152.46</v>
      </c>
      <c r="Z17" s="90">
        <f t="shared" si="5"/>
        <v>67.46973930028268</v>
      </c>
    </row>
    <row r="18" spans="1:26" ht="26.25" thickBot="1">
      <c r="A18" s="91"/>
      <c r="B18" s="92" t="s">
        <v>25</v>
      </c>
      <c r="C18" s="93">
        <f>SUM(C11:C17)</f>
        <v>40139453</v>
      </c>
      <c r="D18" s="94">
        <f>SUM(D11:D17)</f>
        <v>45202640.39</v>
      </c>
      <c r="E18" s="95">
        <f t="shared" si="0"/>
        <v>112.6139919993429</v>
      </c>
      <c r="F18" s="96">
        <f>SUM(F11:F17)</f>
        <v>40801119</v>
      </c>
      <c r="G18" s="96">
        <f>SUM(G11:G17)</f>
        <v>33860792.129999995</v>
      </c>
      <c r="H18" s="97">
        <f t="shared" si="1"/>
        <v>82.9898614545351</v>
      </c>
      <c r="I18" s="96">
        <f>SUM(I11:I17)</f>
        <v>9580327</v>
      </c>
      <c r="J18" s="96">
        <f>SUM(J11:J17)</f>
        <v>8302236.799999999</v>
      </c>
      <c r="K18" s="97">
        <f t="shared" si="2"/>
        <v>86.65922154849201</v>
      </c>
      <c r="L18" s="98">
        <f>SUM(L11:L17)</f>
        <v>450816</v>
      </c>
      <c r="M18" s="96">
        <f>SUM(M11:M17)</f>
        <v>393341.05</v>
      </c>
      <c r="N18" s="97">
        <f>M18/L18*100</f>
        <v>87.25090724375355</v>
      </c>
      <c r="O18" s="96">
        <f>SUM(O11:O17)</f>
        <v>15131644</v>
      </c>
      <c r="P18" s="96">
        <f>SUM(P11:P17)</f>
        <v>12553853.29</v>
      </c>
      <c r="Q18" s="97">
        <f>P18/O18*100</f>
        <v>82.96423898156736</v>
      </c>
      <c r="R18" s="99">
        <f>SUM(R11:R17)</f>
        <v>0</v>
      </c>
      <c r="S18" s="99">
        <f>SUM(S11:S17)</f>
        <v>0</v>
      </c>
      <c r="T18" s="97"/>
      <c r="U18" s="96">
        <f>SUM(U11:U17)</f>
        <v>9198180</v>
      </c>
      <c r="V18" s="96">
        <f>SUM(V11:V17)</f>
        <v>7308636.260000001</v>
      </c>
      <c r="W18" s="97">
        <f t="shared" si="4"/>
        <v>79.45741722819079</v>
      </c>
      <c r="X18" s="96">
        <f>SUM(X11:X17)</f>
        <v>5440118</v>
      </c>
      <c r="Y18" s="96">
        <f>SUM(Y11:Y17)</f>
        <v>4425823.25</v>
      </c>
      <c r="Z18" s="56">
        <f t="shared" si="5"/>
        <v>81.35528034502192</v>
      </c>
    </row>
    <row r="19" spans="1:26" ht="25.5">
      <c r="A19" s="19"/>
      <c r="B19" s="57" t="s">
        <v>26</v>
      </c>
      <c r="C19" s="100">
        <v>931921</v>
      </c>
      <c r="D19" s="101">
        <v>914945.93</v>
      </c>
      <c r="E19" s="102">
        <f t="shared" si="0"/>
        <v>98.17848615923454</v>
      </c>
      <c r="F19" s="103">
        <v>951721</v>
      </c>
      <c r="G19" s="103">
        <v>868561.46</v>
      </c>
      <c r="H19" s="62">
        <f t="shared" si="1"/>
        <v>91.26219343694213</v>
      </c>
      <c r="I19" s="104">
        <v>696163</v>
      </c>
      <c r="J19" s="104">
        <v>638487.66</v>
      </c>
      <c r="K19" s="62">
        <f t="shared" si="2"/>
        <v>91.71525346793783</v>
      </c>
      <c r="L19" s="105"/>
      <c r="M19" s="106"/>
      <c r="N19" s="107"/>
      <c r="O19" s="108"/>
      <c r="P19" s="108"/>
      <c r="Q19" s="62"/>
      <c r="R19" s="109"/>
      <c r="S19" s="109"/>
      <c r="T19" s="62"/>
      <c r="U19" s="64">
        <v>209875</v>
      </c>
      <c r="V19" s="64">
        <v>186672.56</v>
      </c>
      <c r="W19" s="62"/>
      <c r="X19" s="110"/>
      <c r="Y19" s="110"/>
      <c r="Z19" s="66"/>
    </row>
    <row r="20" spans="1:26" ht="25.5">
      <c r="A20" s="19"/>
      <c r="B20" s="67" t="s">
        <v>27</v>
      </c>
      <c r="C20" s="100">
        <v>1757264</v>
      </c>
      <c r="D20" s="101">
        <v>1889194.38</v>
      </c>
      <c r="E20" s="111">
        <f t="shared" si="0"/>
        <v>107.50771540303563</v>
      </c>
      <c r="F20" s="103">
        <v>1937648</v>
      </c>
      <c r="G20" s="103">
        <v>1723078.89</v>
      </c>
      <c r="H20" s="69">
        <f t="shared" si="1"/>
        <v>88.92631117726233</v>
      </c>
      <c r="I20" s="104">
        <v>593999</v>
      </c>
      <c r="J20" s="104">
        <v>528557.72</v>
      </c>
      <c r="K20" s="69">
        <f t="shared" si="2"/>
        <v>88.9829309476952</v>
      </c>
      <c r="L20" s="112"/>
      <c r="M20" s="76"/>
      <c r="N20" s="78"/>
      <c r="O20" s="71">
        <v>698565</v>
      </c>
      <c r="P20" s="71">
        <v>609381.56</v>
      </c>
      <c r="Q20" s="69">
        <f>P20/O20*100</f>
        <v>87.23333691209838</v>
      </c>
      <c r="R20" s="72"/>
      <c r="S20" s="72"/>
      <c r="T20" s="69"/>
      <c r="U20" s="71">
        <v>68688</v>
      </c>
      <c r="V20" s="71">
        <v>56929.84</v>
      </c>
      <c r="W20" s="69">
        <f aca="true" t="shared" si="6" ref="W20:W27">V20/U20*100</f>
        <v>82.88178430002328</v>
      </c>
      <c r="X20" s="71">
        <v>528620</v>
      </c>
      <c r="Y20" s="71">
        <v>480435.99</v>
      </c>
      <c r="Z20" s="73">
        <f aca="true" t="shared" si="7" ref="Z20:Z29">Y20/X20*100</f>
        <v>90.88494381597366</v>
      </c>
    </row>
    <row r="21" spans="1:26" ht="25.5">
      <c r="A21" s="19"/>
      <c r="B21" s="67" t="s">
        <v>28</v>
      </c>
      <c r="C21" s="100">
        <v>637230</v>
      </c>
      <c r="D21" s="101">
        <v>741998.55</v>
      </c>
      <c r="E21" s="111">
        <f t="shared" si="0"/>
        <v>116.44124570406291</v>
      </c>
      <c r="F21" s="103">
        <v>926630</v>
      </c>
      <c r="G21" s="103">
        <v>811894.08</v>
      </c>
      <c r="H21" s="69">
        <f t="shared" si="1"/>
        <v>87.61793596149488</v>
      </c>
      <c r="I21" s="104">
        <v>435940</v>
      </c>
      <c r="J21" s="104">
        <v>384849.17</v>
      </c>
      <c r="K21" s="69">
        <f t="shared" si="2"/>
        <v>88.28030692297105</v>
      </c>
      <c r="L21" s="112"/>
      <c r="M21" s="76"/>
      <c r="N21" s="78"/>
      <c r="O21" s="79"/>
      <c r="P21" s="79"/>
      <c r="Q21" s="69"/>
      <c r="R21" s="72"/>
      <c r="S21" s="72"/>
      <c r="T21" s="69"/>
      <c r="U21" s="71">
        <v>28460</v>
      </c>
      <c r="V21" s="71">
        <v>17759.7</v>
      </c>
      <c r="W21" s="69">
        <f t="shared" si="6"/>
        <v>62.40231904427267</v>
      </c>
      <c r="X21" s="71">
        <v>418563</v>
      </c>
      <c r="Y21" s="71">
        <v>370226.12</v>
      </c>
      <c r="Z21" s="73">
        <f t="shared" si="7"/>
        <v>88.45170738932968</v>
      </c>
    </row>
    <row r="22" spans="1:26" ht="25.5">
      <c r="A22" s="19"/>
      <c r="B22" s="67" t="s">
        <v>29</v>
      </c>
      <c r="C22" s="100">
        <v>1115514</v>
      </c>
      <c r="D22" s="101">
        <v>1196977.1</v>
      </c>
      <c r="E22" s="111">
        <f t="shared" si="0"/>
        <v>107.30274115788777</v>
      </c>
      <c r="F22" s="103">
        <v>1321124</v>
      </c>
      <c r="G22" s="103">
        <v>1225525.02</v>
      </c>
      <c r="H22" s="69">
        <f t="shared" si="1"/>
        <v>92.76381475168115</v>
      </c>
      <c r="I22" s="104">
        <v>567620</v>
      </c>
      <c r="J22" s="104">
        <v>492308.82</v>
      </c>
      <c r="K22" s="69">
        <f t="shared" si="2"/>
        <v>86.7321130333674</v>
      </c>
      <c r="L22" s="112"/>
      <c r="M22" s="76"/>
      <c r="N22" s="78"/>
      <c r="O22" s="71"/>
      <c r="P22" s="71"/>
      <c r="Q22" s="69"/>
      <c r="R22" s="72"/>
      <c r="S22" s="72"/>
      <c r="T22" s="69"/>
      <c r="U22" s="71">
        <v>475790</v>
      </c>
      <c r="V22" s="71">
        <v>473067.57</v>
      </c>
      <c r="W22" s="69">
        <f t="shared" si="6"/>
        <v>99.42780848693752</v>
      </c>
      <c r="X22" s="71">
        <v>233633</v>
      </c>
      <c r="Y22" s="71">
        <v>220016.41</v>
      </c>
      <c r="Z22" s="73">
        <f t="shared" si="7"/>
        <v>94.1718036407528</v>
      </c>
    </row>
    <row r="23" spans="1:26" ht="27.75" customHeight="1">
      <c r="A23" s="19"/>
      <c r="B23" s="67" t="s">
        <v>30</v>
      </c>
      <c r="C23" s="100">
        <v>1313957</v>
      </c>
      <c r="D23" s="101">
        <v>1471521.44</v>
      </c>
      <c r="E23" s="111">
        <f t="shared" si="0"/>
        <v>111.99159789856137</v>
      </c>
      <c r="F23" s="103">
        <v>1581957</v>
      </c>
      <c r="G23" s="103">
        <v>1367320.15</v>
      </c>
      <c r="H23" s="69">
        <f t="shared" si="1"/>
        <v>86.43219442753501</v>
      </c>
      <c r="I23" s="104">
        <v>829899</v>
      </c>
      <c r="J23" s="104">
        <v>728372.41</v>
      </c>
      <c r="K23" s="69">
        <f t="shared" si="2"/>
        <v>87.76639205493682</v>
      </c>
      <c r="L23" s="112"/>
      <c r="M23" s="76"/>
      <c r="N23" s="78"/>
      <c r="O23" s="71"/>
      <c r="P23" s="71"/>
      <c r="Q23" s="69"/>
      <c r="R23" s="72"/>
      <c r="S23" s="72"/>
      <c r="T23" s="69"/>
      <c r="U23" s="71">
        <v>353503</v>
      </c>
      <c r="V23" s="71">
        <v>318215.69</v>
      </c>
      <c r="W23" s="69">
        <f t="shared" si="6"/>
        <v>90.01781880210352</v>
      </c>
      <c r="X23" s="71">
        <v>294854</v>
      </c>
      <c r="Y23" s="71">
        <v>273018.13</v>
      </c>
      <c r="Z23" s="73">
        <f t="shared" si="7"/>
        <v>92.59434499786336</v>
      </c>
    </row>
    <row r="24" spans="1:30" ht="25.5">
      <c r="A24" s="19"/>
      <c r="B24" s="67" t="s">
        <v>31</v>
      </c>
      <c r="C24" s="100">
        <v>944148</v>
      </c>
      <c r="D24" s="101">
        <v>979790.69</v>
      </c>
      <c r="E24" s="111">
        <f t="shared" si="0"/>
        <v>103.77511682490457</v>
      </c>
      <c r="F24" s="103">
        <v>1039648</v>
      </c>
      <c r="G24" s="103">
        <v>953602.81</v>
      </c>
      <c r="H24" s="69">
        <f t="shared" si="1"/>
        <v>91.72362280310259</v>
      </c>
      <c r="I24" s="104">
        <v>572573</v>
      </c>
      <c r="J24" s="104">
        <v>516137.65</v>
      </c>
      <c r="K24" s="69">
        <f t="shared" si="2"/>
        <v>90.14355374773173</v>
      </c>
      <c r="L24" s="112"/>
      <c r="M24" s="76"/>
      <c r="N24" s="78"/>
      <c r="O24" s="79"/>
      <c r="P24" s="79"/>
      <c r="Q24" s="69"/>
      <c r="R24" s="72"/>
      <c r="S24" s="72"/>
      <c r="T24" s="69"/>
      <c r="U24" s="71">
        <v>124587</v>
      </c>
      <c r="V24" s="71">
        <v>118551.65</v>
      </c>
      <c r="W24" s="69">
        <f t="shared" si="6"/>
        <v>95.15571448064404</v>
      </c>
      <c r="X24" s="71">
        <v>285147</v>
      </c>
      <c r="Y24" s="71">
        <v>270359.69</v>
      </c>
      <c r="Z24" s="73">
        <f t="shared" si="7"/>
        <v>94.81414498486745</v>
      </c>
      <c r="AD24" s="113"/>
    </row>
    <row r="25" spans="1:26" ht="26.25" thickBot="1">
      <c r="A25" s="80"/>
      <c r="B25" s="81" t="s">
        <v>32</v>
      </c>
      <c r="C25" s="100">
        <v>6399941</v>
      </c>
      <c r="D25" s="101">
        <v>9304835.71</v>
      </c>
      <c r="E25" s="114">
        <f t="shared" si="0"/>
        <v>145.38939827726537</v>
      </c>
      <c r="F25" s="103">
        <v>7349969</v>
      </c>
      <c r="G25" s="103">
        <v>4948042.51</v>
      </c>
      <c r="H25" s="83">
        <f t="shared" si="1"/>
        <v>67.32059019568653</v>
      </c>
      <c r="I25" s="104">
        <v>1815965</v>
      </c>
      <c r="J25" s="104">
        <v>1276891.92</v>
      </c>
      <c r="K25" s="83">
        <f t="shared" si="2"/>
        <v>70.31478690393261</v>
      </c>
      <c r="L25" s="115"/>
      <c r="M25" s="86"/>
      <c r="N25" s="87"/>
      <c r="O25" s="88">
        <v>2631086</v>
      </c>
      <c r="P25" s="88">
        <v>2056350.04</v>
      </c>
      <c r="Q25" s="83">
        <f>P25/O25*100</f>
        <v>78.15594169099755</v>
      </c>
      <c r="R25" s="89"/>
      <c r="S25" s="89"/>
      <c r="T25" s="83"/>
      <c r="U25" s="88">
        <v>2552369</v>
      </c>
      <c r="V25" s="88">
        <v>1316262.81</v>
      </c>
      <c r="W25" s="83">
        <f t="shared" si="6"/>
        <v>51.57023964795059</v>
      </c>
      <c r="X25" s="88">
        <v>213556</v>
      </c>
      <c r="Y25" s="88">
        <v>169874.74</v>
      </c>
      <c r="Z25" s="90">
        <f t="shared" si="7"/>
        <v>79.5457584895765</v>
      </c>
    </row>
    <row r="26" spans="1:26" ht="37.5" customHeight="1" thickBot="1">
      <c r="A26" s="19"/>
      <c r="B26" s="92" t="s">
        <v>33</v>
      </c>
      <c r="C26" s="93">
        <f>SUM(C19:C25)</f>
        <v>13099975</v>
      </c>
      <c r="D26" s="96">
        <f>SUM(D19:D25)</f>
        <v>16499263.8</v>
      </c>
      <c r="E26" s="116">
        <f t="shared" si="0"/>
        <v>125.94881898629578</v>
      </c>
      <c r="F26" s="93">
        <f>SUM(F19:F25)</f>
        <v>15108697</v>
      </c>
      <c r="G26" s="96">
        <f>SUM(G19:G25)</f>
        <v>11898024.92</v>
      </c>
      <c r="H26" s="97">
        <f t="shared" si="1"/>
        <v>78.74951043097892</v>
      </c>
      <c r="I26" s="96">
        <f>SUM(I19:I25)</f>
        <v>5512159</v>
      </c>
      <c r="J26" s="96">
        <f>SUM(J19:J25)</f>
        <v>4565605.35</v>
      </c>
      <c r="K26" s="97">
        <f t="shared" si="2"/>
        <v>82.82789647395875</v>
      </c>
      <c r="L26" s="99">
        <f>SUM(L19:L25)</f>
        <v>0</v>
      </c>
      <c r="M26" s="99">
        <f>SUM(M19:M25)</f>
        <v>0</v>
      </c>
      <c r="N26" s="98">
        <f>SUM(N19:N25)</f>
        <v>0</v>
      </c>
      <c r="O26" s="96">
        <f>SUM(O19:O25)</f>
        <v>3329651</v>
      </c>
      <c r="P26" s="96">
        <f>SUM(P19:P25)</f>
        <v>2665731.6</v>
      </c>
      <c r="Q26" s="97">
        <f>P26/O26*100</f>
        <v>80.06039071362135</v>
      </c>
      <c r="R26" s="99"/>
      <c r="S26" s="99"/>
      <c r="T26" s="97"/>
      <c r="U26" s="96">
        <f>SUM(U19:U25)</f>
        <v>3813272</v>
      </c>
      <c r="V26" s="96">
        <f>SUM(V19:V25)</f>
        <v>2487459.8200000003</v>
      </c>
      <c r="W26" s="97">
        <f t="shared" si="6"/>
        <v>65.23163886552022</v>
      </c>
      <c r="X26" s="96">
        <f>SUM(X19:X25)</f>
        <v>1974373</v>
      </c>
      <c r="Y26" s="96">
        <f>SUM(Y19:Y25)</f>
        <v>1783931.0799999998</v>
      </c>
      <c r="Z26" s="56">
        <f t="shared" si="7"/>
        <v>90.35430893757157</v>
      </c>
    </row>
    <row r="27" spans="1:26" ht="22.5" customHeight="1" thickBot="1">
      <c r="A27" s="19"/>
      <c r="B27" s="117" t="s">
        <v>34</v>
      </c>
      <c r="C27" s="93">
        <f>C10+C18+C26</f>
        <v>78951841</v>
      </c>
      <c r="D27" s="96">
        <f>D10+D18+D26</f>
        <v>87592257.08</v>
      </c>
      <c r="E27" s="95">
        <f t="shared" si="0"/>
        <v>110.94390703314949</v>
      </c>
      <c r="F27" s="93">
        <f>F10+F18+F26</f>
        <v>81222229</v>
      </c>
      <c r="G27" s="96">
        <f>G10+G18+G26</f>
        <v>68262803.13</v>
      </c>
      <c r="H27" s="118">
        <f t="shared" si="1"/>
        <v>84.04448384444116</v>
      </c>
      <c r="I27" s="96">
        <f>I10+I18+I26</f>
        <v>18114912</v>
      </c>
      <c r="J27" s="96">
        <f>J10+J18+J26</f>
        <v>15450015.999999998</v>
      </c>
      <c r="K27" s="118">
        <f t="shared" si="2"/>
        <v>85.288937644301</v>
      </c>
      <c r="L27" s="96">
        <f>L10+L18+L26</f>
        <v>450816</v>
      </c>
      <c r="M27" s="96">
        <f>M10+M18+M26</f>
        <v>393341.05</v>
      </c>
      <c r="N27" s="119">
        <f>N10+N18+N26</f>
        <v>87.25090724375355</v>
      </c>
      <c r="O27" s="96">
        <f>O10+O18+O26</f>
        <v>29170273</v>
      </c>
      <c r="P27" s="96">
        <f>P10+P18+P26</f>
        <v>24799459.94</v>
      </c>
      <c r="Q27" s="118">
        <f>P27/O27*100</f>
        <v>85.0162079045335</v>
      </c>
      <c r="R27" s="96"/>
      <c r="S27" s="96"/>
      <c r="T27" s="120"/>
      <c r="U27" s="96">
        <f>U10+U18+U26</f>
        <v>23707972</v>
      </c>
      <c r="V27" s="96">
        <f>V10+V18+V26</f>
        <v>19403729.630000003</v>
      </c>
      <c r="W27" s="118">
        <f t="shared" si="6"/>
        <v>81.84474669533101</v>
      </c>
      <c r="X27" s="96">
        <f>X10+X18+X26</f>
        <v>7414491</v>
      </c>
      <c r="Y27" s="96">
        <f>Y10+Y18+Y26</f>
        <v>6209754.33</v>
      </c>
      <c r="Z27" s="121">
        <f t="shared" si="7"/>
        <v>83.75159306282791</v>
      </c>
    </row>
    <row r="28" spans="1:26" ht="28.5" customHeight="1" thickBot="1">
      <c r="A28" s="122"/>
      <c r="B28" s="123" t="s">
        <v>35</v>
      </c>
      <c r="C28" s="124">
        <v>345856578</v>
      </c>
      <c r="D28" s="125">
        <v>311418217.90999997</v>
      </c>
      <c r="E28" s="126">
        <f t="shared" si="0"/>
        <v>90.0425892463436</v>
      </c>
      <c r="F28" s="127">
        <v>343084420</v>
      </c>
      <c r="G28" s="126">
        <v>283626129.2899999</v>
      </c>
      <c r="H28" s="118">
        <f t="shared" si="1"/>
        <v>82.66948679569882</v>
      </c>
      <c r="I28" s="128">
        <v>1764647</v>
      </c>
      <c r="J28" s="128">
        <v>1479950.27</v>
      </c>
      <c r="K28" s="118">
        <f t="shared" si="2"/>
        <v>83.86664698378769</v>
      </c>
      <c r="L28" s="129"/>
      <c r="M28" s="130"/>
      <c r="N28" s="131"/>
      <c r="O28" s="129">
        <v>95722824</v>
      </c>
      <c r="P28" s="130">
        <v>81454706.09000003</v>
      </c>
      <c r="Q28" s="118">
        <f>P28/O28*100</f>
        <v>85.09434081259452</v>
      </c>
      <c r="R28" s="129">
        <v>61821788</v>
      </c>
      <c r="S28" s="130">
        <v>54290151.16</v>
      </c>
      <c r="T28" s="118">
        <f>S28/R28*100</f>
        <v>87.81718050600543</v>
      </c>
      <c r="U28" s="129"/>
      <c r="V28" s="130"/>
      <c r="W28" s="118"/>
      <c r="X28" s="129">
        <v>9903597</v>
      </c>
      <c r="Y28" s="130">
        <v>8705144.140000002</v>
      </c>
      <c r="Z28" s="121">
        <f t="shared" si="7"/>
        <v>87.8988123204125</v>
      </c>
    </row>
    <row r="29" spans="1:26" ht="24.75" customHeight="1" thickBot="1">
      <c r="A29" s="80"/>
      <c r="B29" s="132" t="s">
        <v>36</v>
      </c>
      <c r="C29" s="133">
        <f>C27+C28</f>
        <v>424808419</v>
      </c>
      <c r="D29" s="134">
        <f>D27+D28</f>
        <v>399010474.98999995</v>
      </c>
      <c r="E29" s="95">
        <f t="shared" si="0"/>
        <v>93.92715801849491</v>
      </c>
      <c r="F29" s="133">
        <f>F27+F28</f>
        <v>424306649</v>
      </c>
      <c r="G29" s="134">
        <f>G27+G28</f>
        <v>351888932.4199999</v>
      </c>
      <c r="H29" s="97">
        <f t="shared" si="1"/>
        <v>82.93269343040625</v>
      </c>
      <c r="I29" s="133">
        <f>I27+I28</f>
        <v>19879559</v>
      </c>
      <c r="J29" s="133">
        <f>J27+J28</f>
        <v>16929966.27</v>
      </c>
      <c r="K29" s="97">
        <f t="shared" si="2"/>
        <v>85.16268529900486</v>
      </c>
      <c r="L29" s="134">
        <f>L27+L28</f>
        <v>450816</v>
      </c>
      <c r="M29" s="134">
        <f>M27+M28</f>
        <v>393341.05</v>
      </c>
      <c r="N29" s="49">
        <f>N27+N28</f>
        <v>87.25090724375355</v>
      </c>
      <c r="O29" s="134">
        <f>O27+O28</f>
        <v>124893097</v>
      </c>
      <c r="P29" s="134">
        <f>P27+P28</f>
        <v>106254166.03000003</v>
      </c>
      <c r="Q29" s="97">
        <f>P29/O29*100</f>
        <v>85.07609193965303</v>
      </c>
      <c r="R29" s="134">
        <f>R27+R28</f>
        <v>61821788</v>
      </c>
      <c r="S29" s="134">
        <f>S27+S28</f>
        <v>54290151.16</v>
      </c>
      <c r="T29" s="97">
        <f>S29/R29*100</f>
        <v>87.81718050600543</v>
      </c>
      <c r="U29" s="134">
        <f>U27+U28</f>
        <v>23707972</v>
      </c>
      <c r="V29" s="134">
        <f>V27+V28</f>
        <v>19403729.630000003</v>
      </c>
      <c r="W29" s="97">
        <f>V29/U29*100</f>
        <v>81.84474669533101</v>
      </c>
      <c r="X29" s="134">
        <f>X27+X28</f>
        <v>17318088</v>
      </c>
      <c r="Y29" s="134">
        <f>Y27+Y28</f>
        <v>14914898.470000003</v>
      </c>
      <c r="Z29" s="56">
        <f t="shared" si="7"/>
        <v>86.12323987497929</v>
      </c>
    </row>
    <row r="30" spans="6:25" ht="12.75">
      <c r="F30" s="3"/>
      <c r="G30" s="3"/>
      <c r="H30" s="3"/>
      <c r="I30" s="135"/>
      <c r="J30" s="136"/>
      <c r="K30" s="135"/>
      <c r="L30" s="135"/>
      <c r="M30" s="135"/>
      <c r="N30" s="135"/>
      <c r="O30" s="135"/>
      <c r="P30" s="136"/>
      <c r="Q30" s="135"/>
      <c r="R30" s="135"/>
      <c r="S30" s="136"/>
      <c r="T30" s="135"/>
      <c r="U30" s="135"/>
      <c r="V30" s="135"/>
      <c r="W30" s="135"/>
      <c r="X30" s="135"/>
      <c r="Y30" s="136"/>
    </row>
    <row r="31" spans="2:8" ht="12.75">
      <c r="B31" s="137"/>
      <c r="C31" s="137"/>
      <c r="D31" s="137"/>
      <c r="F31" s="138"/>
      <c r="G31" s="138"/>
      <c r="H31" s="138"/>
    </row>
    <row r="32" spans="6:8" ht="12.75">
      <c r="F32" s="138"/>
      <c r="G32" s="139"/>
      <c r="H32" s="138"/>
    </row>
    <row r="33" spans="6:8" ht="12.75">
      <c r="F33" s="138"/>
      <c r="G33" s="138"/>
      <c r="H33" s="138"/>
    </row>
    <row r="37" spans="6:7" ht="12.75">
      <c r="F37" s="140"/>
      <c r="G37" s="140"/>
    </row>
  </sheetData>
  <sheetProtection/>
  <mergeCells count="11"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2015-12-15T10:55:56Z</dcterms:created>
  <dcterms:modified xsi:type="dcterms:W3CDTF">2015-12-15T10:56:41Z</dcterms:modified>
  <cp:category/>
  <cp:version/>
  <cp:contentType/>
  <cp:contentStatus/>
</cp:coreProperties>
</file>