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<sst xmlns="http://schemas.openxmlformats.org/spreadsheetml/2006/main" count="55" uniqueCount="36">
  <si>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16.07.2018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</si>
  <si>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</si>
  <si>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</si>
  <si>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</si>
  <si>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</si>
  <si>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</si>
  <si>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</si>
  <si>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</si>
  <si>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</si>
  <si>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</si>
  <si>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</si>
  <si>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січень-липень</t>
  </si>
  <si>
    <t>виконано
січень-липень</t>
  </si>
  <si>
    <t>%</t>
  </si>
  <si>
    <t>затерджено з урахуванням змін на 
січень-липень</t>
  </si>
  <si>
    <t>касові видатки  за січень-липень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</si>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</sst>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4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 wrapText="1"/>
    </xf>
    <xf numFmtId="1" fontId="11" fillId="0" borderId="38" xfId="0" applyNumberFormat="1" applyFont="1" applyBorder="1" applyAlignment="1">
      <alignment horizontal="center" vertical="center"/>
    </xf>
    <xf numFmtId="172" fontId="11" fillId="0" borderId="32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 wrapText="1"/>
    </xf>
    <xf numFmtId="172" fontId="11" fillId="0" borderId="41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74" fontId="16" fillId="0" borderId="24" xfId="333" applyNumberFormat="1" applyFont="1" applyBorder="1" applyAlignment="1">
      <alignment vertical="center" wrapText="1"/>
      <protection/>
    </xf>
    <xf numFmtId="1" fontId="9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</cellXfs>
  <cellStyles count="3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Followed Hyperlink" xfId="334"/>
    <cellStyle name="Плохой" xfId="335"/>
    <cellStyle name="Пояснение" xfId="336"/>
    <cellStyle name="Примечание" xfId="337"/>
    <cellStyle name="Percent" xfId="338"/>
    <cellStyle name="Связанная ячейка" xfId="339"/>
    <cellStyle name="Текст предупреждения" xfId="340"/>
    <cellStyle name="Comma" xfId="341"/>
    <cellStyle name="Comma [0]" xfId="342"/>
    <cellStyle name="Хороший" xfId="3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K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" sqref="T1:T1638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22.14062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43297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5" t="s">
        <v>14</v>
      </c>
      <c r="G9" s="32" t="s">
        <v>15</v>
      </c>
      <c r="H9" s="33" t="s">
        <v>13</v>
      </c>
      <c r="I9" s="35" t="s">
        <v>14</v>
      </c>
      <c r="J9" s="32" t="s">
        <v>15</v>
      </c>
      <c r="K9" s="34" t="s">
        <v>13</v>
      </c>
      <c r="L9" s="35" t="s">
        <v>14</v>
      </c>
      <c r="M9" s="32" t="s">
        <v>15</v>
      </c>
      <c r="N9" s="34" t="s">
        <v>13</v>
      </c>
      <c r="O9" s="35" t="s">
        <v>14</v>
      </c>
      <c r="P9" s="32" t="s">
        <v>15</v>
      </c>
      <c r="Q9" s="34" t="s">
        <v>13</v>
      </c>
      <c r="R9" s="35" t="s">
        <v>14</v>
      </c>
      <c r="S9" s="32" t="s">
        <v>15</v>
      </c>
      <c r="T9" s="34" t="s">
        <v>13</v>
      </c>
      <c r="U9" s="35" t="s">
        <v>14</v>
      </c>
      <c r="V9" s="32" t="s">
        <v>15</v>
      </c>
      <c r="W9" s="34" t="s">
        <v>13</v>
      </c>
      <c r="X9" s="35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34306736</v>
      </c>
      <c r="D10" s="39">
        <v>31778645.849999998</v>
      </c>
      <c r="E10" s="40">
        <f aca="true" t="shared" si="0" ref="E10:E29">D10/C10*100</f>
        <v>92.63092195655103</v>
      </c>
      <c r="F10" s="42">
        <v>27679974</v>
      </c>
      <c r="G10" s="42">
        <v>22030818.820000004</v>
      </c>
      <c r="H10" s="41">
        <f aca="true" t="shared" si="1" ref="H10:H29">G10/F10*100</f>
        <v>79.5911832142617</v>
      </c>
      <c r="I10" s="44">
        <v>4350066</v>
      </c>
      <c r="J10" s="44">
        <v>2713107.96</v>
      </c>
      <c r="K10" s="41">
        <f aca="true" t="shared" si="2" ref="K10:K29">J10/I10*100</f>
        <v>62.369351637423435</v>
      </c>
      <c r="L10" s="42"/>
      <c r="M10" s="42"/>
      <c r="N10" s="42"/>
      <c r="O10" s="44">
        <v>11640404</v>
      </c>
      <c r="P10" s="44">
        <v>10341050.33</v>
      </c>
      <c r="Q10" s="41">
        <f aca="true" t="shared" si="3" ref="Q10:Q15">P10/O10*100</f>
        <v>88.83755520856492</v>
      </c>
      <c r="R10" s="43"/>
      <c r="S10" s="43"/>
      <c r="T10" s="42"/>
      <c r="U10" s="44">
        <v>9989504</v>
      </c>
      <c r="V10" s="44">
        <v>7954550.050000001</v>
      </c>
      <c r="W10" s="41">
        <f aca="true" t="shared" si="4" ref="W10:W18">V10/U10*100</f>
        <v>79.62907918150893</v>
      </c>
      <c r="X10" s="44"/>
      <c r="Y10" s="44"/>
      <c r="Z10" s="45"/>
    </row>
    <row r="11" spans="1:26" ht="38.25" customHeight="1">
      <c r="A11" s="18"/>
      <c r="B11" s="46" t="s">
        <v>17</v>
      </c>
      <c r="C11" s="47">
        <v>5925890</v>
      </c>
      <c r="D11" s="47">
        <v>5899966.279999999</v>
      </c>
      <c r="E11" s="48">
        <f t="shared" si="0"/>
        <v>99.56253457286583</v>
      </c>
      <c r="F11" s="51">
        <v>6914533</v>
      </c>
      <c r="G11" s="51">
        <v>4155120.76</v>
      </c>
      <c r="H11" s="49">
        <f t="shared" si="1"/>
        <v>60.092572556960825</v>
      </c>
      <c r="I11" s="50">
        <v>1536353</v>
      </c>
      <c r="J11" s="50">
        <v>1157142.26</v>
      </c>
      <c r="K11" s="49">
        <f t="shared" si="2"/>
        <v>75.31747326298058</v>
      </c>
      <c r="L11" s="50"/>
      <c r="M11" s="50"/>
      <c r="N11" s="51"/>
      <c r="O11" s="50">
        <v>2311264</v>
      </c>
      <c r="P11" s="50">
        <v>1520834.45</v>
      </c>
      <c r="Q11" s="49">
        <f t="shared" si="3"/>
        <v>65.8009837906877</v>
      </c>
      <c r="R11" s="51"/>
      <c r="S11" s="51"/>
      <c r="T11" s="51"/>
      <c r="U11" s="50">
        <v>1762287</v>
      </c>
      <c r="V11" s="50">
        <v>655136.4</v>
      </c>
      <c r="W11" s="49">
        <f t="shared" si="4"/>
        <v>37.17535225533639</v>
      </c>
      <c r="X11" s="50">
        <v>759422</v>
      </c>
      <c r="Y11" s="50">
        <v>526750.65</v>
      </c>
      <c r="Z11" s="52">
        <f>Y11/X11*100</f>
        <v>69.36204771523606</v>
      </c>
    </row>
    <row r="12" spans="1:26" ht="25.5" hidden="1">
      <c r="A12" s="18"/>
      <c r="B12" s="46" t="s">
        <v>18</v>
      </c>
      <c r="C12" s="47">
        <v>5937457</v>
      </c>
      <c r="D12" s="47">
        <v>6140455.3</v>
      </c>
      <c r="E12" s="48">
        <f t="shared" si="0"/>
        <v>103.41894349719081</v>
      </c>
      <c r="F12" s="51"/>
      <c r="G12" s="51"/>
      <c r="H12" s="49" t="e">
        <f t="shared" si="1"/>
        <v>#DIV/0!</v>
      </c>
      <c r="I12" s="50">
        <v>2180836</v>
      </c>
      <c r="J12" s="50">
        <v>1404161.95</v>
      </c>
      <c r="K12" s="49">
        <f t="shared" si="2"/>
        <v>64.38640732269643</v>
      </c>
      <c r="L12" s="53"/>
      <c r="M12" s="53"/>
      <c r="N12" s="51"/>
      <c r="O12" s="50">
        <v>1658547</v>
      </c>
      <c r="P12" s="50">
        <v>1411390.3</v>
      </c>
      <c r="Q12" s="49">
        <f t="shared" si="3"/>
        <v>85.09799842874516</v>
      </c>
      <c r="R12" s="53"/>
      <c r="S12" s="53"/>
      <c r="T12" s="51"/>
      <c r="U12" s="50">
        <v>1433631</v>
      </c>
      <c r="V12" s="50">
        <v>356306.14</v>
      </c>
      <c r="W12" s="49">
        <f t="shared" si="4"/>
        <v>24.85340649023354</v>
      </c>
      <c r="X12" s="50">
        <v>612386</v>
      </c>
      <c r="Y12" s="50">
        <v>523543.12</v>
      </c>
      <c r="Z12" s="52">
        <f>Y12/X12*100</f>
        <v>85.49233979875439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51">
        <v>7404500</v>
      </c>
      <c r="G13" s="51">
        <v>4010754.43</v>
      </c>
      <c r="H13" s="49">
        <f t="shared" si="1"/>
        <v>54.16644513471538</v>
      </c>
      <c r="I13" s="50"/>
      <c r="J13" s="50"/>
      <c r="K13" s="49" t="e">
        <f t="shared" si="2"/>
        <v>#DIV/0!</v>
      </c>
      <c r="L13" s="53"/>
      <c r="M13" s="53"/>
      <c r="N13" s="51"/>
      <c r="O13" s="50"/>
      <c r="P13" s="50"/>
      <c r="Q13" s="49" t="e">
        <f t="shared" si="3"/>
        <v>#DIV/0!</v>
      </c>
      <c r="R13" s="53"/>
      <c r="S13" s="53"/>
      <c r="T13" s="51"/>
      <c r="U13" s="50"/>
      <c r="V13" s="50"/>
      <c r="W13" s="49" t="e">
        <f t="shared" si="4"/>
        <v>#DIV/0!</v>
      </c>
      <c r="X13" s="50"/>
      <c r="Y13" s="50"/>
      <c r="Z13" s="52"/>
    </row>
    <row r="14" spans="1:26" ht="25.5">
      <c r="A14" s="18"/>
      <c r="B14" s="46" t="s">
        <v>20</v>
      </c>
      <c r="C14" s="47">
        <v>8404926</v>
      </c>
      <c r="D14" s="47">
        <v>8096793.34</v>
      </c>
      <c r="E14" s="48">
        <f t="shared" si="0"/>
        <v>96.33390395108773</v>
      </c>
      <c r="F14" s="51">
        <v>9532669</v>
      </c>
      <c r="G14" s="51">
        <v>7031387.3500000015</v>
      </c>
      <c r="H14" s="49">
        <f t="shared" si="1"/>
        <v>73.76095141874748</v>
      </c>
      <c r="I14" s="50">
        <v>2220006</v>
      </c>
      <c r="J14" s="50">
        <v>1626551.78</v>
      </c>
      <c r="K14" s="49">
        <f t="shared" si="2"/>
        <v>73.26790017684637</v>
      </c>
      <c r="L14" s="50">
        <v>610774</v>
      </c>
      <c r="M14" s="50">
        <v>486578.89</v>
      </c>
      <c r="N14" s="51">
        <f>M14/L14*100</f>
        <v>79.66594681502487</v>
      </c>
      <c r="O14" s="50">
        <v>2994532</v>
      </c>
      <c r="P14" s="50">
        <v>2624168.76</v>
      </c>
      <c r="Q14" s="49">
        <f t="shared" si="3"/>
        <v>87.6320159544129</v>
      </c>
      <c r="R14" s="53"/>
      <c r="S14" s="53"/>
      <c r="T14" s="51"/>
      <c r="U14" s="50">
        <v>2463109</v>
      </c>
      <c r="V14" s="50">
        <v>1592596.31</v>
      </c>
      <c r="W14" s="49">
        <f t="shared" si="4"/>
        <v>64.65797128750697</v>
      </c>
      <c r="X14" s="50">
        <v>790529</v>
      </c>
      <c r="Y14" s="50">
        <v>561107.47</v>
      </c>
      <c r="Z14" s="52">
        <f>Y14/X14*100</f>
        <v>70.97873322800302</v>
      </c>
    </row>
    <row r="15" spans="1:26" ht="25.5">
      <c r="A15" s="18"/>
      <c r="B15" s="46" t="s">
        <v>21</v>
      </c>
      <c r="C15" s="47">
        <v>2151361</v>
      </c>
      <c r="D15" s="47">
        <v>1918997.24</v>
      </c>
      <c r="E15" s="48">
        <f t="shared" si="0"/>
        <v>89.19922040048137</v>
      </c>
      <c r="F15" s="51">
        <v>2190361</v>
      </c>
      <c r="G15" s="51">
        <v>1666104.06</v>
      </c>
      <c r="H15" s="49">
        <f t="shared" si="1"/>
        <v>76.06527234551747</v>
      </c>
      <c r="I15" s="50">
        <v>517086</v>
      </c>
      <c r="J15" s="50">
        <v>496760.98</v>
      </c>
      <c r="K15" s="49">
        <f t="shared" si="2"/>
        <v>96.06931535566618</v>
      </c>
      <c r="L15" s="51"/>
      <c r="M15" s="51"/>
      <c r="N15" s="51"/>
      <c r="O15" s="50">
        <v>1153535</v>
      </c>
      <c r="P15" s="50">
        <v>918506.99</v>
      </c>
      <c r="Q15" s="49">
        <f t="shared" si="3"/>
        <v>79.62541145262172</v>
      </c>
      <c r="R15" s="53"/>
      <c r="S15" s="53"/>
      <c r="T15" s="51"/>
      <c r="U15" s="50">
        <v>246600</v>
      </c>
      <c r="V15" s="50">
        <v>41982.48</v>
      </c>
      <c r="W15" s="49">
        <f t="shared" si="4"/>
        <v>17.024525547445258</v>
      </c>
      <c r="X15" s="50">
        <v>273140</v>
      </c>
      <c r="Y15" s="50">
        <v>208853.61</v>
      </c>
      <c r="Z15" s="52">
        <f>Y15/X15*100</f>
        <v>76.46394156842643</v>
      </c>
    </row>
    <row r="16" spans="1:26" ht="25.5">
      <c r="A16" s="18"/>
      <c r="B16" s="46" t="s">
        <v>22</v>
      </c>
      <c r="C16" s="47">
        <v>1698102</v>
      </c>
      <c r="D16" s="47">
        <v>2438096.53</v>
      </c>
      <c r="E16" s="48">
        <f t="shared" si="0"/>
        <v>143.5777432686611</v>
      </c>
      <c r="F16" s="51">
        <v>2304847</v>
      </c>
      <c r="G16" s="51">
        <v>2002430.61</v>
      </c>
      <c r="H16" s="49">
        <f t="shared" si="1"/>
        <v>86.8791121493097</v>
      </c>
      <c r="I16" s="50">
        <v>836151</v>
      </c>
      <c r="J16" s="50">
        <v>753006.6</v>
      </c>
      <c r="K16" s="49">
        <f t="shared" si="2"/>
        <v>90.05629365987721</v>
      </c>
      <c r="L16" s="51"/>
      <c r="M16" s="51"/>
      <c r="N16" s="51"/>
      <c r="O16" s="50"/>
      <c r="P16" s="50"/>
      <c r="Q16" s="49"/>
      <c r="R16" s="53"/>
      <c r="S16" s="53"/>
      <c r="T16" s="51"/>
      <c r="U16" s="50">
        <v>990036</v>
      </c>
      <c r="V16" s="50">
        <v>922915.96</v>
      </c>
      <c r="W16" s="49">
        <f t="shared" si="4"/>
        <v>93.22044450908855</v>
      </c>
      <c r="X16" s="50">
        <v>242607</v>
      </c>
      <c r="Y16" s="50">
        <v>170661.88</v>
      </c>
      <c r="Z16" s="52">
        <f>Y16/X16*100</f>
        <v>70.34499416752196</v>
      </c>
    </row>
    <row r="17" spans="1:26" ht="26.25" thickBot="1">
      <c r="A17" s="37"/>
      <c r="B17" s="54" t="s">
        <v>23</v>
      </c>
      <c r="C17" s="55">
        <v>18127102</v>
      </c>
      <c r="D17" s="55">
        <v>19346696.22</v>
      </c>
      <c r="E17" s="56">
        <f t="shared" si="0"/>
        <v>106.72801543236199</v>
      </c>
      <c r="F17" s="100">
        <v>15989402</v>
      </c>
      <c r="G17" s="100">
        <v>11388968.72</v>
      </c>
      <c r="H17" s="56">
        <f t="shared" si="1"/>
        <v>71.2282343016956</v>
      </c>
      <c r="I17" s="59">
        <v>3891391</v>
      </c>
      <c r="J17" s="59">
        <v>2910808.99</v>
      </c>
      <c r="K17" s="56">
        <f t="shared" si="2"/>
        <v>74.80124690631192</v>
      </c>
      <c r="L17" s="57"/>
      <c r="M17" s="57"/>
      <c r="N17" s="57"/>
      <c r="O17" s="59">
        <v>6782702</v>
      </c>
      <c r="P17" s="59">
        <v>5169712.38</v>
      </c>
      <c r="Q17" s="56">
        <f>P17/O17*100</f>
        <v>76.21906992228172</v>
      </c>
      <c r="R17" s="58"/>
      <c r="S17" s="58"/>
      <c r="T17" s="57"/>
      <c r="U17" s="59">
        <v>2481172</v>
      </c>
      <c r="V17" s="59">
        <v>1639052.35</v>
      </c>
      <c r="W17" s="56">
        <f t="shared" si="4"/>
        <v>66.05960207514836</v>
      </c>
      <c r="X17" s="59">
        <v>1617560</v>
      </c>
      <c r="Y17" s="59">
        <v>1203087.44</v>
      </c>
      <c r="Z17" s="60">
        <f>Y17/X17*100</f>
        <v>74.37668092682806</v>
      </c>
    </row>
    <row r="18" spans="1:26" ht="26.25" thickBot="1">
      <c r="A18" s="61"/>
      <c r="B18" s="62" t="s">
        <v>24</v>
      </c>
      <c r="C18" s="63">
        <f>SUM(C11:C17)</f>
        <v>42244838</v>
      </c>
      <c r="D18" s="63">
        <f>SUM(D11:D17)</f>
        <v>43841004.91</v>
      </c>
      <c r="E18" s="64">
        <f t="shared" si="0"/>
        <v>103.778371478191</v>
      </c>
      <c r="F18" s="66">
        <f>SUM(F11:F17)</f>
        <v>44336312</v>
      </c>
      <c r="G18" s="66">
        <f>SUM(G11:G17)</f>
        <v>30254765.93</v>
      </c>
      <c r="H18" s="65">
        <f t="shared" si="1"/>
        <v>68.23924806826513</v>
      </c>
      <c r="I18" s="66">
        <f>SUM(I11:I17)</f>
        <v>11181823</v>
      </c>
      <c r="J18" s="66">
        <f>SUM(J11:J17)</f>
        <v>8348432.5600000005</v>
      </c>
      <c r="K18" s="65">
        <f t="shared" si="2"/>
        <v>74.66074682097901</v>
      </c>
      <c r="L18" s="66">
        <f>SUM(L11:L17)</f>
        <v>610774</v>
      </c>
      <c r="M18" s="66">
        <f>SUM(M11:M17)</f>
        <v>486578.89</v>
      </c>
      <c r="N18" s="66">
        <f>M18/L18*100</f>
        <v>79.66594681502487</v>
      </c>
      <c r="O18" s="66">
        <f>SUM(O11:O17)</f>
        <v>14900580</v>
      </c>
      <c r="P18" s="66">
        <f>SUM(P11:P17)</f>
        <v>11644612.879999999</v>
      </c>
      <c r="Q18" s="65">
        <f>P18/O18*100</f>
        <v>78.14872226450245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9376835</v>
      </c>
      <c r="V18" s="66">
        <f>SUM(V11:V17)</f>
        <v>5207989.640000001</v>
      </c>
      <c r="W18" s="65">
        <f t="shared" si="4"/>
        <v>55.541018264691665</v>
      </c>
      <c r="X18" s="66">
        <f>SUM(X11:X17)</f>
        <v>4295644</v>
      </c>
      <c r="Y18" s="66">
        <f>SUM(Y11:Y17)</f>
        <v>3194004.17</v>
      </c>
      <c r="Z18" s="67">
        <f>Y18/X18*100</f>
        <v>74.35448957129594</v>
      </c>
    </row>
    <row r="19" spans="1:26" ht="25.5">
      <c r="A19" s="18"/>
      <c r="B19" s="68" t="s">
        <v>25</v>
      </c>
      <c r="C19" s="69">
        <v>623096</v>
      </c>
      <c r="D19" s="69">
        <v>583550.54</v>
      </c>
      <c r="E19" s="70">
        <f t="shared" si="0"/>
        <v>93.65339209367417</v>
      </c>
      <c r="F19" s="72">
        <v>679450</v>
      </c>
      <c r="G19" s="72">
        <v>598697.66</v>
      </c>
      <c r="H19" s="71">
        <f t="shared" si="1"/>
        <v>88.11504304952535</v>
      </c>
      <c r="I19" s="101">
        <v>649450</v>
      </c>
      <c r="J19" s="101">
        <v>598697.66</v>
      </c>
      <c r="K19" s="71">
        <f t="shared" si="2"/>
        <v>92.18533528370159</v>
      </c>
      <c r="L19" s="72"/>
      <c r="M19" s="72"/>
      <c r="N19" s="72"/>
      <c r="O19" s="72"/>
      <c r="P19" s="72"/>
      <c r="Q19" s="71"/>
      <c r="R19" s="73"/>
      <c r="S19" s="73"/>
      <c r="T19" s="72"/>
      <c r="U19" s="102">
        <v>30000</v>
      </c>
      <c r="V19" s="102">
        <v>0</v>
      </c>
      <c r="W19" s="71"/>
      <c r="X19" s="73"/>
      <c r="Y19" s="73"/>
      <c r="Z19" s="74"/>
    </row>
    <row r="20" spans="1:26" ht="25.5">
      <c r="A20" s="18"/>
      <c r="B20" s="46" t="s">
        <v>26</v>
      </c>
      <c r="C20" s="47">
        <v>3429191</v>
      </c>
      <c r="D20" s="47">
        <v>3516428.6</v>
      </c>
      <c r="E20" s="48">
        <f t="shared" si="0"/>
        <v>102.54397028337006</v>
      </c>
      <c r="F20" s="51">
        <v>3626894</v>
      </c>
      <c r="G20" s="51">
        <v>2988154.5</v>
      </c>
      <c r="H20" s="49">
        <f t="shared" si="1"/>
        <v>82.38880154755005</v>
      </c>
      <c r="I20" s="50">
        <v>951542</v>
      </c>
      <c r="J20" s="50">
        <v>818447</v>
      </c>
      <c r="K20" s="49">
        <f t="shared" si="2"/>
        <v>86.01270359059295</v>
      </c>
      <c r="L20" s="51"/>
      <c r="M20" s="51"/>
      <c r="N20" s="51"/>
      <c r="O20" s="50">
        <v>2059655</v>
      </c>
      <c r="P20" s="50">
        <v>1671508.68</v>
      </c>
      <c r="Q20" s="49">
        <f>P20/O20*100</f>
        <v>81.15478951571986</v>
      </c>
      <c r="R20" s="53"/>
      <c r="S20" s="53"/>
      <c r="T20" s="51"/>
      <c r="U20" s="102">
        <v>127345</v>
      </c>
      <c r="V20" s="102">
        <v>97275.96</v>
      </c>
      <c r="W20" s="49">
        <f aca="true" t="shared" si="5" ref="W20:W27">V20/U20*100</f>
        <v>76.38773410813145</v>
      </c>
      <c r="X20" s="50">
        <v>473973</v>
      </c>
      <c r="Y20" s="50">
        <v>388502.27</v>
      </c>
      <c r="Z20" s="52">
        <f aca="true" t="shared" si="6" ref="Z20:Z29">Y20/X20*100</f>
        <v>81.96717323560625</v>
      </c>
    </row>
    <row r="21" spans="1:26" ht="25.5">
      <c r="A21" s="18"/>
      <c r="B21" s="46" t="s">
        <v>27</v>
      </c>
      <c r="C21" s="47">
        <v>680871</v>
      </c>
      <c r="D21" s="47">
        <v>716931.27</v>
      </c>
      <c r="E21" s="48">
        <f t="shared" si="0"/>
        <v>105.29619707697935</v>
      </c>
      <c r="F21" s="51">
        <v>896396</v>
      </c>
      <c r="G21" s="51">
        <v>638835.24</v>
      </c>
      <c r="H21" s="49">
        <f t="shared" si="1"/>
        <v>71.2670783894618</v>
      </c>
      <c r="I21" s="50">
        <v>439677</v>
      </c>
      <c r="J21" s="50">
        <v>327724.11</v>
      </c>
      <c r="K21" s="49">
        <f t="shared" si="2"/>
        <v>74.53746955151168</v>
      </c>
      <c r="L21" s="51"/>
      <c r="M21" s="51"/>
      <c r="N21" s="51"/>
      <c r="O21" s="50"/>
      <c r="P21" s="50"/>
      <c r="Q21" s="49"/>
      <c r="R21" s="53"/>
      <c r="S21" s="53"/>
      <c r="T21" s="51"/>
      <c r="U21" s="102">
        <v>93700</v>
      </c>
      <c r="V21" s="102">
        <v>78129.44</v>
      </c>
      <c r="W21" s="49">
        <f t="shared" si="5"/>
        <v>83.38254002134472</v>
      </c>
      <c r="X21" s="50">
        <v>360559</v>
      </c>
      <c r="Y21" s="50">
        <v>232981.69</v>
      </c>
      <c r="Z21" s="52">
        <f t="shared" si="6"/>
        <v>64.61680057910078</v>
      </c>
    </row>
    <row r="22" spans="1:26" ht="25.5">
      <c r="A22" s="18"/>
      <c r="B22" s="46" t="s">
        <v>28</v>
      </c>
      <c r="C22" s="47">
        <v>1779405</v>
      </c>
      <c r="D22" s="47">
        <v>1734396.6</v>
      </c>
      <c r="E22" s="48">
        <f t="shared" si="0"/>
        <v>97.47059269812101</v>
      </c>
      <c r="F22" s="51">
        <v>1330077</v>
      </c>
      <c r="G22" s="51">
        <v>883261.26</v>
      </c>
      <c r="H22" s="49">
        <f t="shared" si="1"/>
        <v>66.40677644978449</v>
      </c>
      <c r="I22" s="50">
        <v>760006</v>
      </c>
      <c r="J22" s="50">
        <v>531120.2</v>
      </c>
      <c r="K22" s="49">
        <f t="shared" si="2"/>
        <v>69.8836851288016</v>
      </c>
      <c r="L22" s="51"/>
      <c r="M22" s="51"/>
      <c r="N22" s="51"/>
      <c r="O22" s="50"/>
      <c r="P22" s="50"/>
      <c r="Q22" s="49"/>
      <c r="R22" s="53"/>
      <c r="S22" s="53"/>
      <c r="T22" s="51"/>
      <c r="U22" s="102">
        <v>297825</v>
      </c>
      <c r="V22" s="102">
        <v>178571.05</v>
      </c>
      <c r="W22" s="49">
        <f t="shared" si="5"/>
        <v>59.95838159993284</v>
      </c>
      <c r="X22" s="50">
        <v>232044</v>
      </c>
      <c r="Y22" s="50">
        <v>152899.83</v>
      </c>
      <c r="Z22" s="52">
        <f t="shared" si="6"/>
        <v>65.89260226508765</v>
      </c>
    </row>
    <row r="23" spans="1:26" ht="27.75" customHeight="1">
      <c r="A23" s="18"/>
      <c r="B23" s="46" t="s">
        <v>29</v>
      </c>
      <c r="C23" s="47">
        <v>1787923</v>
      </c>
      <c r="D23" s="47">
        <v>2246028.37</v>
      </c>
      <c r="E23" s="48">
        <f t="shared" si="0"/>
        <v>125.62220912198121</v>
      </c>
      <c r="F23" s="51">
        <v>2495356</v>
      </c>
      <c r="G23" s="51">
        <v>1911655.6</v>
      </c>
      <c r="H23" s="49">
        <f t="shared" si="1"/>
        <v>76.60853200906004</v>
      </c>
      <c r="I23" s="50">
        <v>1158017</v>
      </c>
      <c r="J23" s="50">
        <v>843868.21</v>
      </c>
      <c r="K23" s="49">
        <f t="shared" si="2"/>
        <v>72.87183262421881</v>
      </c>
      <c r="L23" s="51"/>
      <c r="M23" s="51"/>
      <c r="N23" s="51"/>
      <c r="O23" s="50"/>
      <c r="P23" s="50"/>
      <c r="Q23" s="49"/>
      <c r="R23" s="53"/>
      <c r="S23" s="53"/>
      <c r="T23" s="51"/>
      <c r="U23" s="102">
        <v>949749</v>
      </c>
      <c r="V23" s="102">
        <v>745998.95</v>
      </c>
      <c r="W23" s="49">
        <f t="shared" si="5"/>
        <v>78.54695819632344</v>
      </c>
      <c r="X23" s="50">
        <v>333190</v>
      </c>
      <c r="Y23" s="50">
        <v>267698.04</v>
      </c>
      <c r="Z23" s="52">
        <f t="shared" si="6"/>
        <v>80.34395990275817</v>
      </c>
    </row>
    <row r="24" spans="1:30" ht="26.25" thickBot="1">
      <c r="A24" s="18"/>
      <c r="B24" s="46" t="s">
        <v>30</v>
      </c>
      <c r="C24" s="47">
        <v>1034429</v>
      </c>
      <c r="D24" s="47">
        <v>1002525.19</v>
      </c>
      <c r="E24" s="48">
        <f t="shared" si="0"/>
        <v>96.91580475798726</v>
      </c>
      <c r="F24" s="51">
        <v>1251963</v>
      </c>
      <c r="G24" s="51">
        <v>869489.7</v>
      </c>
      <c r="H24" s="49">
        <f t="shared" si="1"/>
        <v>69.45011154483</v>
      </c>
      <c r="I24" s="50">
        <v>721364</v>
      </c>
      <c r="J24" s="50">
        <v>586836.72</v>
      </c>
      <c r="K24" s="49">
        <f t="shared" si="2"/>
        <v>81.3509850782684</v>
      </c>
      <c r="L24" s="51"/>
      <c r="M24" s="51"/>
      <c r="N24" s="51"/>
      <c r="O24" s="50"/>
      <c r="P24" s="50"/>
      <c r="Q24" s="49"/>
      <c r="R24" s="53"/>
      <c r="S24" s="53"/>
      <c r="T24" s="51"/>
      <c r="U24" s="102">
        <v>208200</v>
      </c>
      <c r="V24" s="102">
        <v>77300</v>
      </c>
      <c r="W24" s="49">
        <f t="shared" si="5"/>
        <v>37.12776176753122</v>
      </c>
      <c r="X24" s="50">
        <v>282399</v>
      </c>
      <c r="Y24" s="50">
        <v>187892.38</v>
      </c>
      <c r="Z24" s="52">
        <f t="shared" si="6"/>
        <v>66.53436449845785</v>
      </c>
      <c r="AD24" s="75"/>
    </row>
    <row r="25" spans="1:26" ht="26.25" hidden="1" thickBot="1">
      <c r="A25" s="37"/>
      <c r="B25" s="54" t="s">
        <v>31</v>
      </c>
      <c r="C25" s="55"/>
      <c r="D25" s="55"/>
      <c r="E25" s="56" t="e">
        <f t="shared" si="0"/>
        <v>#DIV/0!</v>
      </c>
      <c r="F25" s="100"/>
      <c r="G25" s="100"/>
      <c r="H25" s="56" t="e">
        <f t="shared" si="1"/>
        <v>#DIV/0!</v>
      </c>
      <c r="I25" s="59"/>
      <c r="J25" s="59"/>
      <c r="K25" s="56" t="e">
        <f t="shared" si="2"/>
        <v>#DIV/0!</v>
      </c>
      <c r="L25" s="57"/>
      <c r="M25" s="57"/>
      <c r="N25" s="57"/>
      <c r="O25" s="59"/>
      <c r="P25" s="59"/>
      <c r="Q25" s="56" t="e">
        <f>P25/O25*100</f>
        <v>#DIV/0!</v>
      </c>
      <c r="R25" s="58"/>
      <c r="S25" s="58"/>
      <c r="T25" s="57"/>
      <c r="U25" s="59"/>
      <c r="V25" s="59"/>
      <c r="W25" s="56" t="e">
        <f t="shared" si="5"/>
        <v>#DIV/0!</v>
      </c>
      <c r="X25" s="59"/>
      <c r="Y25" s="59"/>
      <c r="Z25" s="60" t="e">
        <f t="shared" si="6"/>
        <v>#DIV/0!</v>
      </c>
    </row>
    <row r="26" spans="1:26" ht="37.5" customHeight="1" thickBot="1">
      <c r="A26" s="18"/>
      <c r="B26" s="76" t="s">
        <v>32</v>
      </c>
      <c r="C26" s="63">
        <f>SUM(C19:C25)</f>
        <v>9334915</v>
      </c>
      <c r="D26" s="77">
        <f>SUM(D19:D25)</f>
        <v>9799860.569999998</v>
      </c>
      <c r="E26" s="64">
        <f t="shared" si="0"/>
        <v>104.98071562515565</v>
      </c>
      <c r="F26" s="103">
        <f>SUM(F19:F25)</f>
        <v>10280136</v>
      </c>
      <c r="G26" s="66">
        <f>SUM(G19:G25)</f>
        <v>7890093.96</v>
      </c>
      <c r="H26" s="65">
        <f t="shared" si="1"/>
        <v>76.75087138925011</v>
      </c>
      <c r="I26" s="66">
        <f>SUM(I19:I25)</f>
        <v>4680056</v>
      </c>
      <c r="J26" s="66">
        <f>SUM(J19:J25)</f>
        <v>3706693.8999999994</v>
      </c>
      <c r="K26" s="65">
        <f t="shared" si="2"/>
        <v>79.20191339590808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2059655</v>
      </c>
      <c r="P26" s="66">
        <f>SUM(P19:P25)</f>
        <v>1671508.68</v>
      </c>
      <c r="Q26" s="65">
        <f>P26/O26*100</f>
        <v>81.15478951571986</v>
      </c>
      <c r="R26" s="66"/>
      <c r="S26" s="66"/>
      <c r="T26" s="66"/>
      <c r="U26" s="66">
        <f>SUM(U19:U25)</f>
        <v>1706819</v>
      </c>
      <c r="V26" s="66">
        <f>SUM(V19:V25)</f>
        <v>1177275.4</v>
      </c>
      <c r="W26" s="65">
        <f t="shared" si="5"/>
        <v>68.97482392684871</v>
      </c>
      <c r="X26" s="66">
        <f>SUM(X19:X25)</f>
        <v>1682165</v>
      </c>
      <c r="Y26" s="66">
        <f>SUM(Y19:Y25)</f>
        <v>1229974.21</v>
      </c>
      <c r="Z26" s="67">
        <f t="shared" si="6"/>
        <v>73.11852345043441</v>
      </c>
    </row>
    <row r="27" spans="1:26" ht="22.5" customHeight="1" thickBot="1">
      <c r="A27" s="18"/>
      <c r="B27" s="78" t="s">
        <v>33</v>
      </c>
      <c r="C27" s="79">
        <f>C10+C18+C26</f>
        <v>85886489</v>
      </c>
      <c r="D27" s="80">
        <f>D10+D18+D26</f>
        <v>85419511.32999998</v>
      </c>
      <c r="E27" s="81">
        <f t="shared" si="0"/>
        <v>99.45628506248518</v>
      </c>
      <c r="F27" s="83">
        <f>F10+F18+F26</f>
        <v>82296422</v>
      </c>
      <c r="G27" s="82">
        <f>G10+G18+G26</f>
        <v>60175678.71</v>
      </c>
      <c r="H27" s="81">
        <f t="shared" si="1"/>
        <v>73.12065002048327</v>
      </c>
      <c r="I27" s="82">
        <f>I10+I18+I26</f>
        <v>20211945</v>
      </c>
      <c r="J27" s="82">
        <f>J10+J18+J26</f>
        <v>14768234.419999998</v>
      </c>
      <c r="K27" s="81">
        <f t="shared" si="2"/>
        <v>73.06686427258732</v>
      </c>
      <c r="L27" s="82">
        <f>L10+L18+L26</f>
        <v>610774</v>
      </c>
      <c r="M27" s="82">
        <f>M10+M18+M26</f>
        <v>486578.89</v>
      </c>
      <c r="N27" s="83">
        <f>N10+N18+N26</f>
        <v>79.66594681502487</v>
      </c>
      <c r="O27" s="82">
        <f>O10+O18+O26</f>
        <v>28600639</v>
      </c>
      <c r="P27" s="82">
        <f>P10+P18+P26</f>
        <v>23657171.89</v>
      </c>
      <c r="Q27" s="81">
        <f>P27/O27*100</f>
        <v>82.71553614588821</v>
      </c>
      <c r="R27" s="82"/>
      <c r="S27" s="82"/>
      <c r="T27" s="83"/>
      <c r="U27" s="82">
        <f>U10+U18+U26</f>
        <v>21073158</v>
      </c>
      <c r="V27" s="82">
        <f>V10+V18+V26</f>
        <v>14339815.090000002</v>
      </c>
      <c r="W27" s="81">
        <f t="shared" si="5"/>
        <v>68.04777475687318</v>
      </c>
      <c r="X27" s="82">
        <f>X10+X18+X26</f>
        <v>5977809</v>
      </c>
      <c r="Y27" s="82">
        <f>Y10+Y18+Y26</f>
        <v>4423978.38</v>
      </c>
      <c r="Z27" s="84">
        <f t="shared" si="6"/>
        <v>74.00668673087414</v>
      </c>
    </row>
    <row r="28" spans="1:26" ht="28.5" customHeight="1" thickBot="1">
      <c r="A28" s="61"/>
      <c r="B28" s="85" t="s">
        <v>34</v>
      </c>
      <c r="C28" s="85">
        <v>447132611.4</v>
      </c>
      <c r="D28" s="85">
        <v>424318763.27</v>
      </c>
      <c r="E28" s="86">
        <f t="shared" si="0"/>
        <v>94.89774452850388</v>
      </c>
      <c r="F28" s="104">
        <v>445791620.4</v>
      </c>
      <c r="G28" s="104">
        <v>379166071.78999996</v>
      </c>
      <c r="H28" s="86">
        <f t="shared" si="1"/>
        <v>85.05455339195963</v>
      </c>
      <c r="I28" s="88">
        <v>2770975</v>
      </c>
      <c r="J28" s="88">
        <v>2401076.12</v>
      </c>
      <c r="K28" s="86">
        <f t="shared" si="2"/>
        <v>86.65094849285902</v>
      </c>
      <c r="L28" s="87"/>
      <c r="M28" s="88"/>
      <c r="N28" s="87"/>
      <c r="O28" s="87">
        <v>130630752</v>
      </c>
      <c r="P28" s="88">
        <v>100214065.60000005</v>
      </c>
      <c r="Q28" s="86">
        <f>P28/O28*100</f>
        <v>76.71552376885961</v>
      </c>
      <c r="R28" s="87">
        <v>58141255</v>
      </c>
      <c r="S28" s="88">
        <v>48108948.29</v>
      </c>
      <c r="T28" s="87">
        <f>S28/R28*100</f>
        <v>82.74494296691738</v>
      </c>
      <c r="U28" s="87"/>
      <c r="V28" s="88"/>
      <c r="W28" s="86"/>
      <c r="X28" s="87">
        <v>7951736</v>
      </c>
      <c r="Y28" s="88">
        <v>6736657.279999999</v>
      </c>
      <c r="Z28" s="89">
        <f t="shared" si="6"/>
        <v>84.71932770403846</v>
      </c>
    </row>
    <row r="29" spans="1:26" ht="24.75" customHeight="1" thickBot="1">
      <c r="A29" s="37"/>
      <c r="B29" s="90" t="s">
        <v>35</v>
      </c>
      <c r="C29" s="91">
        <f>C27+C28</f>
        <v>533019100.4</v>
      </c>
      <c r="D29" s="92">
        <f>D27+D28</f>
        <v>509738274.59999996</v>
      </c>
      <c r="E29" s="93">
        <f t="shared" si="0"/>
        <v>95.63227175489037</v>
      </c>
      <c r="F29" s="91">
        <f>F27+F28</f>
        <v>528088042.4</v>
      </c>
      <c r="G29" s="92">
        <f>G27+G28</f>
        <v>439341750.49999994</v>
      </c>
      <c r="H29" s="93">
        <f t="shared" si="1"/>
        <v>83.19479238789899</v>
      </c>
      <c r="I29" s="105">
        <f>I27+I28</f>
        <v>22982920</v>
      </c>
      <c r="J29" s="105">
        <f>J27+J28</f>
        <v>17169310.54</v>
      </c>
      <c r="K29" s="94">
        <f t="shared" si="2"/>
        <v>74.70465258548522</v>
      </c>
      <c r="L29" s="95">
        <f>L27+L28</f>
        <v>610774</v>
      </c>
      <c r="M29" s="95">
        <f>M27+M28</f>
        <v>486578.89</v>
      </c>
      <c r="N29" s="95">
        <f>N27+N28</f>
        <v>79.66594681502487</v>
      </c>
      <c r="O29" s="95">
        <f>O27+O28</f>
        <v>159231391</v>
      </c>
      <c r="P29" s="95">
        <f>P27+P28</f>
        <v>123871237.49000005</v>
      </c>
      <c r="Q29" s="94">
        <f>P29/O29*100</f>
        <v>77.79322702142322</v>
      </c>
      <c r="R29" s="95">
        <v>60599515</v>
      </c>
      <c r="S29" s="95">
        <v>49802363.660000004</v>
      </c>
      <c r="T29" s="95">
        <f>S29/R29*100</f>
        <v>82.18277598426324</v>
      </c>
      <c r="U29" s="95">
        <f>U27+U28</f>
        <v>21073158</v>
      </c>
      <c r="V29" s="95">
        <f>V27+V28</f>
        <v>14339815.090000002</v>
      </c>
      <c r="W29" s="94">
        <f>V29/U29*100</f>
        <v>68.04777475687318</v>
      </c>
      <c r="X29" s="95">
        <f>X27+X28</f>
        <v>13929545</v>
      </c>
      <c r="Y29" s="95">
        <f>Y27+Y28</f>
        <v>11160635.66</v>
      </c>
      <c r="Z29" s="96">
        <f t="shared" si="6"/>
        <v>80.12204031072085</v>
      </c>
    </row>
    <row r="30" spans="6:39" ht="26.25" customHeight="1">
      <c r="F30" s="97"/>
      <c r="G30" s="97"/>
      <c r="H30" s="97"/>
      <c r="I30" s="98"/>
      <c r="J30" s="99"/>
      <c r="K30" s="98"/>
      <c r="L30" s="98"/>
      <c r="M30" s="98"/>
      <c r="N30" s="98"/>
      <c r="O30" s="98"/>
      <c r="P30" s="99"/>
      <c r="Q30" s="98"/>
      <c r="R30" s="98"/>
      <c r="S30" s="99"/>
      <c r="T30" s="98"/>
      <c r="U30" s="98"/>
      <c r="V30" s="98"/>
      <c r="W30" s="98"/>
      <c r="X30" s="98"/>
      <c r="Y30" s="99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2018-07-17T05:35:55Z</dcterms:created>
  <dcterms:modified xsi:type="dcterms:W3CDTF">2018-07-17T05:36:36Z</dcterms:modified>
  <cp:category/>
  <cp:version/>
  <cp:contentType/>
  <cp:contentStatus/>
</cp:coreProperties>
</file>