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<sst xmlns="http://schemas.openxmlformats.org/spreadsheetml/2006/main" count="55" uniqueCount="36">
  <si>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17.10.2017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</si>
  <si>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</si>
  <si>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</si>
  <si>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</si>
  <si>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</si>
  <si>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</si>
  <si>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</si>
  <si>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</si>
  <si>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</si>
  <si>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</si>
  <si>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</si>
  <si>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січень-жовтень</t>
  </si>
  <si>
    <t>виконання по доходах за 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</si>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</sst>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50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4" fillId="0" borderId="22" xfId="334" applyFont="1" applyBorder="1">
      <alignment/>
      <protection/>
    </xf>
    <xf numFmtId="0" fontId="4" fillId="0" borderId="23" xfId="334" applyFont="1" applyBorder="1">
      <alignment/>
      <protection/>
    </xf>
    <xf numFmtId="172" fontId="6" fillId="0" borderId="17" xfId="0" applyNumberFormat="1" applyFont="1" applyFill="1" applyBorder="1" applyAlignment="1">
      <alignment vertical="center"/>
    </xf>
    <xf numFmtId="174" fontId="8" fillId="0" borderId="12" xfId="339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8" fillId="0" borderId="24" xfId="337" applyNumberFormat="1" applyFont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4" fontId="4" fillId="0" borderId="24" xfId="333" applyNumberFormat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horizontal="right" vertical="center"/>
    </xf>
    <xf numFmtId="174" fontId="6" fillId="0" borderId="24" xfId="0" applyNumberFormat="1" applyFont="1" applyFill="1" applyBorder="1" applyAlignment="1">
      <alignment horizontal="center" vertical="center" wrapText="1"/>
    </xf>
    <xf numFmtId="1" fontId="8" fillId="0" borderId="24" xfId="336" applyNumberFormat="1" applyFont="1" applyFill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172" fontId="6" fillId="0" borderId="27" xfId="0" applyNumberFormat="1" applyFont="1" applyFill="1" applyBorder="1" applyAlignment="1">
      <alignment vertical="center"/>
    </xf>
    <xf numFmtId="174" fontId="4" fillId="0" borderId="28" xfId="339" applyNumberFormat="1" applyFont="1" applyBorder="1" applyAlignment="1">
      <alignment vertical="center" wrapText="1"/>
      <protection/>
    </xf>
    <xf numFmtId="172" fontId="6" fillId="0" borderId="28" xfId="0" applyNumberFormat="1" applyFont="1" applyFill="1" applyBorder="1" applyAlignment="1">
      <alignment vertical="center"/>
    </xf>
    <xf numFmtId="174" fontId="4" fillId="0" borderId="28" xfId="337" applyNumberFormat="1" applyFont="1" applyBorder="1" applyAlignment="1">
      <alignment vertical="center" wrapText="1"/>
      <protection/>
    </xf>
    <xf numFmtId="1" fontId="4" fillId="0" borderId="28" xfId="336" applyNumberFormat="1" applyFont="1" applyFill="1" applyBorder="1" applyAlignment="1">
      <alignment vertical="center" wrapText="1"/>
      <protection/>
    </xf>
    <xf numFmtId="174" fontId="0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vertical="center" wrapText="1"/>
    </xf>
    <xf numFmtId="1" fontId="4" fillId="0" borderId="32" xfId="336" applyNumberFormat="1" applyFont="1" applyFill="1" applyBorder="1" applyAlignment="1">
      <alignment vertical="center" wrapText="1"/>
      <protection/>
    </xf>
    <xf numFmtId="174" fontId="0" fillId="0" borderId="32" xfId="0" applyNumberFormat="1" applyFont="1" applyFill="1" applyBorder="1" applyAlignment="1">
      <alignment vertical="center" wrapText="1"/>
    </xf>
    <xf numFmtId="172" fontId="6" fillId="0" borderId="23" xfId="0" applyNumberFormat="1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vertical="center" wrapText="1"/>
    </xf>
    <xf numFmtId="174" fontId="4" fillId="0" borderId="32" xfId="333" applyNumberFormat="1" applyBorder="1" applyAlignment="1">
      <alignment vertical="center" wrapText="1"/>
      <protection/>
    </xf>
    <xf numFmtId="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1" fontId="4" fillId="0" borderId="32" xfId="338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4" fontId="4" fillId="0" borderId="36" xfId="337" applyNumberFormat="1" applyFont="1" applyBorder="1" applyAlignment="1">
      <alignment vertical="center" wrapText="1"/>
      <protection/>
    </xf>
    <xf numFmtId="1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4" fillId="0" borderId="35" xfId="336" applyNumberFormat="1" applyFont="1" applyFill="1" applyBorder="1" applyAlignment="1">
      <alignment vertical="center" wrapText="1"/>
      <protection/>
    </xf>
    <xf numFmtId="174" fontId="0" fillId="0" borderId="35" xfId="0" applyNumberFormat="1" applyFont="1" applyFill="1" applyBorder="1" applyAlignment="1">
      <alignment vertical="center" wrapText="1"/>
    </xf>
    <xf numFmtId="172" fontId="6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4" fontId="4" fillId="0" borderId="32" xfId="337" applyNumberFormat="1" applyFont="1" applyBorder="1" applyAlignment="1">
      <alignment vertical="center" wrapText="1"/>
      <protection/>
    </xf>
    <xf numFmtId="14" fontId="0" fillId="0" borderId="28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" fontId="0" fillId="0" borderId="28" xfId="0" applyNumberFormat="1" applyFont="1" applyFill="1" applyBorder="1" applyAlignment="1">
      <alignment vertical="center"/>
    </xf>
    <xf numFmtId="174" fontId="0" fillId="0" borderId="28" xfId="0" applyNumberFormat="1" applyFont="1" applyFill="1" applyBorder="1" applyAlignment="1">
      <alignment vertical="center" wrapText="1"/>
    </xf>
    <xf numFmtId="1" fontId="0" fillId="0" borderId="28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32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4" fontId="0" fillId="0" borderId="35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4" fillId="0" borderId="22" xfId="335" applyFont="1" applyBorder="1">
      <alignment/>
      <protection/>
    </xf>
    <xf numFmtId="0" fontId="4" fillId="0" borderId="23" xfId="335" applyFont="1" applyBorder="1">
      <alignment/>
      <protection/>
    </xf>
    <xf numFmtId="172" fontId="6" fillId="0" borderId="49" xfId="0" applyNumberFormat="1" applyFont="1" applyFill="1" applyBorder="1" applyAlignment="1">
      <alignment vertical="center"/>
    </xf>
    <xf numFmtId="174" fontId="8" fillId="0" borderId="35" xfId="339" applyNumberFormat="1" applyFont="1" applyBorder="1" applyAlignment="1">
      <alignment vertical="center" wrapText="1"/>
      <protection/>
    </xf>
    <xf numFmtId="1" fontId="6" fillId="0" borderId="48" xfId="0" applyNumberFormat="1" applyFont="1" applyFill="1" applyBorder="1" applyAlignment="1">
      <alignment vertical="center"/>
    </xf>
    <xf numFmtId="174" fontId="8" fillId="0" borderId="35" xfId="337" applyNumberFormat="1" applyFont="1" applyBorder="1" applyAlignment="1">
      <alignment vertical="center" wrapText="1"/>
      <protection/>
    </xf>
    <xf numFmtId="174" fontId="6" fillId="0" borderId="45" xfId="0" applyNumberFormat="1" applyFont="1" applyFill="1" applyBorder="1" applyAlignment="1">
      <alignment vertical="center"/>
    </xf>
    <xf numFmtId="1" fontId="8" fillId="0" borderId="45" xfId="336" applyNumberFormat="1" applyFont="1" applyFill="1" applyBorder="1" applyAlignment="1">
      <alignment vertical="center" wrapText="1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P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" sqref="C9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43025</v>
      </c>
      <c r="C2" s="4"/>
      <c r="D2" s="4"/>
    </row>
    <row r="5" spans="2:26" ht="18">
      <c r="B5" s="124" t="s">
        <v>0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ht="13.5" thickBot="1"/>
    <row r="7" spans="1:26" ht="13.5" customHeight="1" thickBot="1">
      <c r="A7" s="5"/>
      <c r="B7" s="6"/>
      <c r="C7" s="114" t="s">
        <v>1</v>
      </c>
      <c r="D7" s="115"/>
      <c r="E7" s="116"/>
      <c r="F7" s="130" t="s">
        <v>2</v>
      </c>
      <c r="G7" s="131"/>
      <c r="H7" s="132"/>
      <c r="I7" s="121" t="s">
        <v>3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3"/>
    </row>
    <row r="8" spans="1:26" ht="27.75" customHeight="1" thickBot="1">
      <c r="A8" s="7"/>
      <c r="B8" s="119" t="s">
        <v>4</v>
      </c>
      <c r="C8" s="117"/>
      <c r="D8" s="117"/>
      <c r="E8" s="118"/>
      <c r="F8" s="133"/>
      <c r="G8" s="134"/>
      <c r="H8" s="135"/>
      <c r="I8" s="121" t="s">
        <v>5</v>
      </c>
      <c r="J8" s="122"/>
      <c r="K8" s="123"/>
      <c r="L8" s="121" t="s">
        <v>6</v>
      </c>
      <c r="M8" s="122"/>
      <c r="N8" s="123"/>
      <c r="O8" s="126" t="s">
        <v>7</v>
      </c>
      <c r="P8" s="127"/>
      <c r="Q8" s="127"/>
      <c r="R8" s="127" t="s">
        <v>8</v>
      </c>
      <c r="S8" s="127"/>
      <c r="T8" s="127"/>
      <c r="U8" s="129" t="s">
        <v>9</v>
      </c>
      <c r="V8" s="127"/>
      <c r="W8" s="127"/>
      <c r="X8" s="127" t="s">
        <v>10</v>
      </c>
      <c r="Y8" s="127"/>
      <c r="Z8" s="128"/>
    </row>
    <row r="9" spans="1:26" ht="87.75" customHeight="1" thickBot="1">
      <c r="A9" s="7"/>
      <c r="B9" s="120"/>
      <c r="C9" s="9" t="s">
        <v>11</v>
      </c>
      <c r="D9" s="10" t="s">
        <v>12</v>
      </c>
      <c r="E9" s="11" t="s">
        <v>13</v>
      </c>
      <c r="F9" s="12" t="s">
        <v>14</v>
      </c>
      <c r="G9" s="13" t="s">
        <v>15</v>
      </c>
      <c r="H9" s="14" t="s">
        <v>13</v>
      </c>
      <c r="I9" s="12" t="s">
        <v>14</v>
      </c>
      <c r="J9" s="13" t="s">
        <v>15</v>
      </c>
      <c r="K9" s="8" t="s">
        <v>13</v>
      </c>
      <c r="L9" s="12" t="s">
        <v>14</v>
      </c>
      <c r="M9" s="13" t="s">
        <v>15</v>
      </c>
      <c r="N9" s="8" t="s">
        <v>13</v>
      </c>
      <c r="O9" s="12" t="s">
        <v>14</v>
      </c>
      <c r="P9" s="13" t="s">
        <v>15</v>
      </c>
      <c r="Q9" s="8" t="s">
        <v>13</v>
      </c>
      <c r="R9" s="12" t="s">
        <v>14</v>
      </c>
      <c r="S9" s="13" t="s">
        <v>15</v>
      </c>
      <c r="T9" s="8" t="s">
        <v>13</v>
      </c>
      <c r="U9" s="12" t="s">
        <v>14</v>
      </c>
      <c r="V9" s="13" t="s">
        <v>15</v>
      </c>
      <c r="W9" s="8" t="s">
        <v>13</v>
      </c>
      <c r="X9" s="12" t="s">
        <v>14</v>
      </c>
      <c r="Y9" s="13" t="s">
        <v>15</v>
      </c>
      <c r="Z9" s="15" t="s">
        <v>13</v>
      </c>
    </row>
    <row r="10" spans="1:26" ht="42.75" customHeight="1" thickBot="1">
      <c r="A10" s="16"/>
      <c r="B10" s="17" t="s">
        <v>16</v>
      </c>
      <c r="C10" s="18">
        <v>39719631</v>
      </c>
      <c r="D10" s="19">
        <v>40361983.69</v>
      </c>
      <c r="E10" s="20">
        <f aca="true" t="shared" si="0" ref="E10:E29">D10/C10*100</f>
        <v>101.61721716397616</v>
      </c>
      <c r="F10" s="21">
        <v>37764231</v>
      </c>
      <c r="G10" s="21">
        <v>29071433.049999997</v>
      </c>
      <c r="H10" s="22">
        <f aca="true" t="shared" si="1" ref="H10:H29">G10/F10*100</f>
        <v>76.98139821780032</v>
      </c>
      <c r="I10" s="23">
        <v>5849320</v>
      </c>
      <c r="J10" s="23">
        <v>3535965.4</v>
      </c>
      <c r="K10" s="24">
        <f aca="true" t="shared" si="2" ref="K10:K29">J10/I10*100</f>
        <v>60.450879760382406</v>
      </c>
      <c r="L10" s="25"/>
      <c r="M10" s="26"/>
      <c r="N10" s="27"/>
      <c r="O10" s="28">
        <v>14607201</v>
      </c>
      <c r="P10" s="28">
        <v>11290224.64</v>
      </c>
      <c r="Q10" s="29">
        <f aca="true" t="shared" si="3" ref="Q10:Q15">P10/O10*100</f>
        <v>77.29218376607538</v>
      </c>
      <c r="R10" s="30"/>
      <c r="S10" s="30"/>
      <c r="T10" s="24"/>
      <c r="U10" s="31">
        <v>15337010</v>
      </c>
      <c r="V10" s="31">
        <v>13185046.72</v>
      </c>
      <c r="W10" s="24">
        <f aca="true" t="shared" si="4" ref="W10:W18">V10/U10*100</f>
        <v>85.96882130219645</v>
      </c>
      <c r="X10" s="31"/>
      <c r="Y10" s="31"/>
      <c r="Z10" s="32"/>
    </row>
    <row r="11" spans="1:26" ht="39.75" customHeight="1">
      <c r="A11" s="7"/>
      <c r="B11" s="33" t="s">
        <v>17</v>
      </c>
      <c r="C11" s="18">
        <v>6534462</v>
      </c>
      <c r="D11" s="19">
        <v>7122369.11</v>
      </c>
      <c r="E11" s="34">
        <f t="shared" si="0"/>
        <v>108.9970239324982</v>
      </c>
      <c r="F11" s="35">
        <v>6622640</v>
      </c>
      <c r="G11" s="35">
        <v>5564810.13</v>
      </c>
      <c r="H11" s="36">
        <f t="shared" si="1"/>
        <v>84.02706669847674</v>
      </c>
      <c r="I11" s="37">
        <v>1752126</v>
      </c>
      <c r="J11" s="37">
        <v>1488362.56</v>
      </c>
      <c r="K11" s="36">
        <f t="shared" si="2"/>
        <v>84.94609177650466</v>
      </c>
      <c r="L11" s="38"/>
      <c r="M11" s="38"/>
      <c r="N11" s="36"/>
      <c r="O11" s="38">
        <v>2088550</v>
      </c>
      <c r="P11" s="38">
        <v>1754438.6</v>
      </c>
      <c r="Q11" s="36">
        <f t="shared" si="3"/>
        <v>84.00271001412463</v>
      </c>
      <c r="R11" s="39"/>
      <c r="S11" s="39"/>
      <c r="T11" s="36"/>
      <c r="U11" s="38">
        <v>1941377</v>
      </c>
      <c r="V11" s="38">
        <v>1649073.82</v>
      </c>
      <c r="W11" s="36">
        <f t="shared" si="4"/>
        <v>84.94351277469549</v>
      </c>
      <c r="X11" s="38">
        <v>687918</v>
      </c>
      <c r="Y11" s="38">
        <v>548275.73</v>
      </c>
      <c r="Z11" s="40">
        <f>Y11/X11*100</f>
        <v>79.70073904157181</v>
      </c>
    </row>
    <row r="12" spans="1:26" ht="25.5">
      <c r="A12" s="7"/>
      <c r="B12" s="41" t="s">
        <v>18</v>
      </c>
      <c r="C12" s="18">
        <v>7492841</v>
      </c>
      <c r="D12" s="19">
        <v>8165032.27</v>
      </c>
      <c r="E12" s="42">
        <f t="shared" si="0"/>
        <v>108.97111349353335</v>
      </c>
      <c r="F12" s="35">
        <v>7291888</v>
      </c>
      <c r="G12" s="35">
        <v>4178605.95</v>
      </c>
      <c r="H12" s="43">
        <f t="shared" si="1"/>
        <v>57.30485643772916</v>
      </c>
      <c r="I12" s="37">
        <v>1587654</v>
      </c>
      <c r="J12" s="37">
        <v>1386744.51</v>
      </c>
      <c r="K12" s="43">
        <f t="shared" si="2"/>
        <v>87.34551167949692</v>
      </c>
      <c r="L12" s="44"/>
      <c r="M12" s="44"/>
      <c r="N12" s="43"/>
      <c r="O12" s="45">
        <v>1736616</v>
      </c>
      <c r="P12" s="45">
        <v>1440775.54</v>
      </c>
      <c r="Q12" s="43">
        <f t="shared" si="3"/>
        <v>82.96454368726305</v>
      </c>
      <c r="R12" s="46"/>
      <c r="S12" s="46"/>
      <c r="T12" s="43"/>
      <c r="U12" s="45">
        <v>2339320</v>
      </c>
      <c r="V12" s="45">
        <v>727106.41</v>
      </c>
      <c r="W12" s="43">
        <f t="shared" si="4"/>
        <v>31.08195586751706</v>
      </c>
      <c r="X12" s="45">
        <v>584520</v>
      </c>
      <c r="Y12" s="45">
        <v>472630.33</v>
      </c>
      <c r="Z12" s="47">
        <f>Y12/X12*100</f>
        <v>80.85785430780813</v>
      </c>
    </row>
    <row r="13" spans="1:26" ht="25.5">
      <c r="A13" s="7"/>
      <c r="B13" s="41" t="s">
        <v>19</v>
      </c>
      <c r="C13" s="18">
        <v>13514535</v>
      </c>
      <c r="D13" s="19">
        <v>13658389.25</v>
      </c>
      <c r="E13" s="42">
        <f t="shared" si="0"/>
        <v>101.06444098890566</v>
      </c>
      <c r="F13" s="35">
        <v>13267986</v>
      </c>
      <c r="G13" s="35">
        <v>11635790.260000002</v>
      </c>
      <c r="H13" s="43">
        <f t="shared" si="1"/>
        <v>87.69824041116716</v>
      </c>
      <c r="I13" s="37">
        <v>2655650</v>
      </c>
      <c r="J13" s="37">
        <v>2364473.75</v>
      </c>
      <c r="K13" s="43">
        <f t="shared" si="2"/>
        <v>89.03559392239188</v>
      </c>
      <c r="L13" s="48"/>
      <c r="M13" s="48"/>
      <c r="N13" s="43"/>
      <c r="O13" s="45">
        <v>3532187</v>
      </c>
      <c r="P13" s="45">
        <v>3010126.18</v>
      </c>
      <c r="Q13" s="43">
        <f t="shared" si="3"/>
        <v>85.21989860672723</v>
      </c>
      <c r="R13" s="46"/>
      <c r="S13" s="46"/>
      <c r="T13" s="43"/>
      <c r="U13" s="45">
        <v>6329697</v>
      </c>
      <c r="V13" s="45">
        <v>5720838.6899999995</v>
      </c>
      <c r="W13" s="43">
        <f t="shared" si="4"/>
        <v>90.38092486891551</v>
      </c>
      <c r="X13" s="45"/>
      <c r="Y13" s="45"/>
      <c r="Z13" s="47"/>
    </row>
    <row r="14" spans="1:26" ht="25.5">
      <c r="A14" s="7"/>
      <c r="B14" s="41" t="s">
        <v>20</v>
      </c>
      <c r="C14" s="18">
        <v>9204018</v>
      </c>
      <c r="D14" s="19">
        <v>11291729.38</v>
      </c>
      <c r="E14" s="42">
        <f t="shared" si="0"/>
        <v>122.68260861723653</v>
      </c>
      <c r="F14" s="35">
        <v>9923144</v>
      </c>
      <c r="G14" s="35">
        <v>7803768.740000001</v>
      </c>
      <c r="H14" s="43">
        <f t="shared" si="1"/>
        <v>78.64209911697341</v>
      </c>
      <c r="I14" s="37">
        <v>1889711</v>
      </c>
      <c r="J14" s="37">
        <v>1653240.27</v>
      </c>
      <c r="K14" s="43">
        <f t="shared" si="2"/>
        <v>87.486407709962</v>
      </c>
      <c r="L14" s="49">
        <v>651239</v>
      </c>
      <c r="M14" s="49">
        <v>540887.97</v>
      </c>
      <c r="N14" s="43">
        <f>M14/L14*100</f>
        <v>83.0552178232569</v>
      </c>
      <c r="O14" s="45">
        <v>3793681</v>
      </c>
      <c r="P14" s="45">
        <v>3062047.51</v>
      </c>
      <c r="Q14" s="43">
        <f t="shared" si="3"/>
        <v>80.71441721114664</v>
      </c>
      <c r="R14" s="46"/>
      <c r="S14" s="46"/>
      <c r="T14" s="43"/>
      <c r="U14" s="45">
        <v>2579744</v>
      </c>
      <c r="V14" s="45">
        <v>1822741.86</v>
      </c>
      <c r="W14" s="43">
        <f t="shared" si="4"/>
        <v>70.65592012230671</v>
      </c>
      <c r="X14" s="45">
        <v>856037</v>
      </c>
      <c r="Y14" s="45">
        <v>610194.27</v>
      </c>
      <c r="Z14" s="47">
        <f>Y14/X14*100</f>
        <v>71.28129625238162</v>
      </c>
    </row>
    <row r="15" spans="1:26" ht="25.5">
      <c r="A15" s="7"/>
      <c r="B15" s="41" t="s">
        <v>21</v>
      </c>
      <c r="C15" s="18">
        <v>2517560</v>
      </c>
      <c r="D15" s="19">
        <v>2361601.8</v>
      </c>
      <c r="E15" s="42">
        <f t="shared" si="0"/>
        <v>93.80518438488059</v>
      </c>
      <c r="F15" s="35">
        <v>2538572</v>
      </c>
      <c r="G15" s="35">
        <v>1985762.02</v>
      </c>
      <c r="H15" s="43">
        <f t="shared" si="1"/>
        <v>78.22358475552397</v>
      </c>
      <c r="I15" s="37">
        <v>580713</v>
      </c>
      <c r="J15" s="37">
        <v>530796.87</v>
      </c>
      <c r="K15" s="43">
        <f t="shared" si="2"/>
        <v>91.40433742657733</v>
      </c>
      <c r="L15" s="50"/>
      <c r="M15" s="51"/>
      <c r="N15" s="52"/>
      <c r="O15" s="45">
        <v>1307802</v>
      </c>
      <c r="P15" s="45">
        <v>1171271.36</v>
      </c>
      <c r="Q15" s="43">
        <f t="shared" si="3"/>
        <v>89.56029735388078</v>
      </c>
      <c r="R15" s="46"/>
      <c r="S15" s="46"/>
      <c r="T15" s="43"/>
      <c r="U15" s="45">
        <v>88438</v>
      </c>
      <c r="V15" s="45">
        <v>44240.67</v>
      </c>
      <c r="W15" s="43">
        <f t="shared" si="4"/>
        <v>50.02450304167891</v>
      </c>
      <c r="X15" s="45">
        <v>347119</v>
      </c>
      <c r="Y15" s="45">
        <v>228930.59</v>
      </c>
      <c r="Z15" s="47">
        <f>Y15/X15*100</f>
        <v>65.95161601640936</v>
      </c>
    </row>
    <row r="16" spans="1:26" ht="25.5">
      <c r="A16" s="7"/>
      <c r="B16" s="41" t="s">
        <v>22</v>
      </c>
      <c r="C16" s="18">
        <v>2635646</v>
      </c>
      <c r="D16" s="19">
        <v>2452721.99</v>
      </c>
      <c r="E16" s="42">
        <f t="shared" si="0"/>
        <v>93.05961384799022</v>
      </c>
      <c r="F16" s="35">
        <v>2786645</v>
      </c>
      <c r="G16" s="35">
        <v>1927118.71</v>
      </c>
      <c r="H16" s="43">
        <f t="shared" si="1"/>
        <v>69.15551532398278</v>
      </c>
      <c r="I16" s="37">
        <v>1076735</v>
      </c>
      <c r="J16" s="37">
        <v>771525.97</v>
      </c>
      <c r="K16" s="43">
        <f t="shared" si="2"/>
        <v>71.65421111044036</v>
      </c>
      <c r="L16" s="50"/>
      <c r="M16" s="51"/>
      <c r="N16" s="53"/>
      <c r="O16" s="54"/>
      <c r="P16" s="54"/>
      <c r="Q16" s="43"/>
      <c r="R16" s="46"/>
      <c r="S16" s="46"/>
      <c r="T16" s="43"/>
      <c r="U16" s="45">
        <v>1102113</v>
      </c>
      <c r="V16" s="45">
        <v>852232.51</v>
      </c>
      <c r="W16" s="43">
        <f t="shared" si="4"/>
        <v>77.32714431278825</v>
      </c>
      <c r="X16" s="45">
        <v>292650</v>
      </c>
      <c r="Y16" s="45">
        <v>228384.48</v>
      </c>
      <c r="Z16" s="47">
        <f>Y16/X16*100</f>
        <v>78.04014351614556</v>
      </c>
    </row>
    <row r="17" spans="1:26" ht="26.25" thickBot="1">
      <c r="A17" s="55"/>
      <c r="B17" s="56" t="s">
        <v>23</v>
      </c>
      <c r="C17" s="18">
        <v>25080915</v>
      </c>
      <c r="D17" s="19">
        <v>24723943.07</v>
      </c>
      <c r="E17" s="57">
        <f t="shared" si="0"/>
        <v>98.57671887169985</v>
      </c>
      <c r="F17" s="35">
        <v>20778698</v>
      </c>
      <c r="G17" s="35">
        <v>15823517.730000002</v>
      </c>
      <c r="H17" s="58">
        <f t="shared" si="1"/>
        <v>76.15259497972396</v>
      </c>
      <c r="I17" s="59">
        <v>3484919</v>
      </c>
      <c r="J17" s="59">
        <v>2248002.66</v>
      </c>
      <c r="K17" s="58">
        <f t="shared" si="2"/>
        <v>64.50659714042133</v>
      </c>
      <c r="L17" s="60"/>
      <c r="M17" s="61"/>
      <c r="N17" s="62"/>
      <c r="O17" s="63">
        <v>6758178</v>
      </c>
      <c r="P17" s="63">
        <v>5329768.85</v>
      </c>
      <c r="Q17" s="58">
        <f>P17/O17*100</f>
        <v>78.8639904128006</v>
      </c>
      <c r="R17" s="64"/>
      <c r="S17" s="64"/>
      <c r="T17" s="58"/>
      <c r="U17" s="63">
        <v>7121960</v>
      </c>
      <c r="V17" s="63">
        <v>5875907.37</v>
      </c>
      <c r="W17" s="58">
        <f t="shared" si="4"/>
        <v>82.50407710798713</v>
      </c>
      <c r="X17" s="63">
        <v>1993569</v>
      </c>
      <c r="Y17" s="63">
        <v>1342945.15</v>
      </c>
      <c r="Z17" s="65">
        <f>Y17/X17*100</f>
        <v>67.36386601115888</v>
      </c>
    </row>
    <row r="18" spans="1:26" ht="26.25" thickBot="1">
      <c r="A18" s="66"/>
      <c r="B18" s="67" t="s">
        <v>24</v>
      </c>
      <c r="C18" s="68">
        <f>SUM(C11:C17)</f>
        <v>66979977</v>
      </c>
      <c r="D18" s="69">
        <f>SUM(D11:D17)</f>
        <v>69775786.87</v>
      </c>
      <c r="E18" s="70">
        <f t="shared" si="0"/>
        <v>104.1740979845365</v>
      </c>
      <c r="F18" s="71">
        <f>SUM(F11:F17)</f>
        <v>63209573</v>
      </c>
      <c r="G18" s="71">
        <f>SUM(G11:G17)</f>
        <v>48919373.54000001</v>
      </c>
      <c r="H18" s="72">
        <f t="shared" si="1"/>
        <v>77.39234932025249</v>
      </c>
      <c r="I18" s="71">
        <f>SUM(I11:I17)</f>
        <v>13027508</v>
      </c>
      <c r="J18" s="71">
        <f>SUM(J11:J17)</f>
        <v>10443146.59</v>
      </c>
      <c r="K18" s="72">
        <f t="shared" si="2"/>
        <v>80.16227347547972</v>
      </c>
      <c r="L18" s="73">
        <f>SUM(L11:L17)</f>
        <v>651239</v>
      </c>
      <c r="M18" s="71">
        <f>SUM(M11:M17)</f>
        <v>540887.97</v>
      </c>
      <c r="N18" s="72">
        <f>M18/L18*100</f>
        <v>83.0552178232569</v>
      </c>
      <c r="O18" s="71">
        <f>SUM(O11:O17)</f>
        <v>19217014</v>
      </c>
      <c r="P18" s="71">
        <f>SUM(P11:P17)</f>
        <v>15768428.04</v>
      </c>
      <c r="Q18" s="72">
        <f>P18/O18*100</f>
        <v>82.05451710655984</v>
      </c>
      <c r="R18" s="74">
        <f>SUM(R11:R17)</f>
        <v>0</v>
      </c>
      <c r="S18" s="74">
        <f>SUM(S11:S17)</f>
        <v>0</v>
      </c>
      <c r="T18" s="72"/>
      <c r="U18" s="71">
        <f>SUM(U11:U17)</f>
        <v>21502649</v>
      </c>
      <c r="V18" s="71">
        <f>SUM(V11:V17)</f>
        <v>16692141.329999998</v>
      </c>
      <c r="W18" s="72">
        <f t="shared" si="4"/>
        <v>77.62830212221759</v>
      </c>
      <c r="X18" s="71">
        <f>SUM(X11:X17)</f>
        <v>4761813</v>
      </c>
      <c r="Y18" s="71">
        <f>SUM(Y11:Y17)</f>
        <v>3431360.55</v>
      </c>
      <c r="Z18" s="32">
        <f>Y18/X18*100</f>
        <v>72.059960145432</v>
      </c>
    </row>
    <row r="19" spans="1:26" ht="25.5">
      <c r="A19" s="7"/>
      <c r="B19" s="33" t="s">
        <v>25</v>
      </c>
      <c r="C19" s="18">
        <v>1033027</v>
      </c>
      <c r="D19" s="19">
        <v>845448.19</v>
      </c>
      <c r="E19" s="75">
        <f t="shared" si="0"/>
        <v>81.84182891637876</v>
      </c>
      <c r="F19" s="49">
        <v>1013691</v>
      </c>
      <c r="G19" s="49">
        <v>674057.1</v>
      </c>
      <c r="H19" s="36">
        <f t="shared" si="1"/>
        <v>66.49532253911696</v>
      </c>
      <c r="I19" s="76">
        <v>628341</v>
      </c>
      <c r="J19" s="76">
        <v>616936.78</v>
      </c>
      <c r="K19" s="36">
        <f t="shared" si="2"/>
        <v>98.18502692009594</v>
      </c>
      <c r="L19" s="77"/>
      <c r="M19" s="78"/>
      <c r="N19" s="79"/>
      <c r="O19" s="80"/>
      <c r="P19" s="80"/>
      <c r="Q19" s="36"/>
      <c r="R19" s="81"/>
      <c r="S19" s="81"/>
      <c r="T19" s="36"/>
      <c r="U19" s="38">
        <v>100</v>
      </c>
      <c r="V19" s="38">
        <v>0</v>
      </c>
      <c r="W19" s="36"/>
      <c r="X19" s="82"/>
      <c r="Y19" s="82"/>
      <c r="Z19" s="40"/>
    </row>
    <row r="20" spans="1:26" ht="25.5">
      <c r="A20" s="7"/>
      <c r="B20" s="41" t="s">
        <v>26</v>
      </c>
      <c r="C20" s="18">
        <v>4264595</v>
      </c>
      <c r="D20" s="19">
        <v>4258863.01</v>
      </c>
      <c r="E20" s="83">
        <f t="shared" si="0"/>
        <v>99.86559122261316</v>
      </c>
      <c r="F20" s="49">
        <v>4506867</v>
      </c>
      <c r="G20" s="49">
        <v>3922924.57</v>
      </c>
      <c r="H20" s="43">
        <f t="shared" si="1"/>
        <v>87.04327352016378</v>
      </c>
      <c r="I20" s="76">
        <v>946004</v>
      </c>
      <c r="J20" s="76">
        <v>833872.39</v>
      </c>
      <c r="K20" s="43">
        <f t="shared" si="2"/>
        <v>88.14681438979116</v>
      </c>
      <c r="L20" s="84"/>
      <c r="M20" s="51"/>
      <c r="N20" s="53"/>
      <c r="O20" s="45">
        <v>2106124</v>
      </c>
      <c r="P20" s="45">
        <v>1814663.4</v>
      </c>
      <c r="Q20" s="43">
        <f>P20/O20*100</f>
        <v>86.16128015254561</v>
      </c>
      <c r="R20" s="46"/>
      <c r="S20" s="46"/>
      <c r="T20" s="43"/>
      <c r="U20" s="45">
        <v>611999</v>
      </c>
      <c r="V20" s="45">
        <v>561402.77</v>
      </c>
      <c r="W20" s="43">
        <f aca="true" t="shared" si="5" ref="W20:W27">V20/U20*100</f>
        <v>91.73262864808603</v>
      </c>
      <c r="X20" s="45">
        <v>604356</v>
      </c>
      <c r="Y20" s="45">
        <v>508916.96</v>
      </c>
      <c r="Z20" s="47">
        <f aca="true" t="shared" si="6" ref="Z20:Z29">Y20/X20*100</f>
        <v>84.20814222081026</v>
      </c>
    </row>
    <row r="21" spans="1:26" ht="25.5">
      <c r="A21" s="7"/>
      <c r="B21" s="41" t="s">
        <v>27</v>
      </c>
      <c r="C21" s="18">
        <v>794914</v>
      </c>
      <c r="D21" s="19">
        <v>968641.58</v>
      </c>
      <c r="E21" s="83">
        <f t="shared" si="0"/>
        <v>121.85488996293938</v>
      </c>
      <c r="F21" s="49">
        <v>854641</v>
      </c>
      <c r="G21" s="49">
        <v>679585.96</v>
      </c>
      <c r="H21" s="43">
        <f t="shared" si="1"/>
        <v>79.51712590432707</v>
      </c>
      <c r="I21" s="76">
        <v>353347</v>
      </c>
      <c r="J21" s="76">
        <v>300805.78</v>
      </c>
      <c r="K21" s="43">
        <f t="shared" si="2"/>
        <v>85.13041854041495</v>
      </c>
      <c r="L21" s="84"/>
      <c r="M21" s="51"/>
      <c r="N21" s="53"/>
      <c r="O21" s="54"/>
      <c r="P21" s="54"/>
      <c r="Q21" s="43"/>
      <c r="R21" s="46"/>
      <c r="S21" s="46"/>
      <c r="T21" s="43"/>
      <c r="U21" s="45">
        <v>12980</v>
      </c>
      <c r="V21" s="45">
        <v>12606.21</v>
      </c>
      <c r="W21" s="43">
        <f t="shared" si="5"/>
        <v>97.12026194144838</v>
      </c>
      <c r="X21" s="45">
        <v>488314</v>
      </c>
      <c r="Y21" s="45">
        <v>366173.97</v>
      </c>
      <c r="Z21" s="47">
        <f t="shared" si="6"/>
        <v>74.98739950114064</v>
      </c>
    </row>
    <row r="22" spans="1:26" ht="25.5">
      <c r="A22" s="7"/>
      <c r="B22" s="41" t="s">
        <v>28</v>
      </c>
      <c r="C22" s="18">
        <v>2088076</v>
      </c>
      <c r="D22" s="19">
        <v>2359089.94</v>
      </c>
      <c r="E22" s="83">
        <f t="shared" si="0"/>
        <v>112.97912240742194</v>
      </c>
      <c r="F22" s="49">
        <v>2023946</v>
      </c>
      <c r="G22" s="49">
        <v>1397741.67</v>
      </c>
      <c r="H22" s="43">
        <f t="shared" si="1"/>
        <v>69.06022542103396</v>
      </c>
      <c r="I22" s="76">
        <v>786434</v>
      </c>
      <c r="J22" s="76">
        <v>586842.54</v>
      </c>
      <c r="K22" s="43">
        <f t="shared" si="2"/>
        <v>74.62069798609929</v>
      </c>
      <c r="L22" s="84"/>
      <c r="M22" s="51"/>
      <c r="N22" s="53"/>
      <c r="O22" s="45"/>
      <c r="P22" s="45"/>
      <c r="Q22" s="43"/>
      <c r="R22" s="46"/>
      <c r="S22" s="46"/>
      <c r="T22" s="43"/>
      <c r="U22" s="45">
        <v>734709</v>
      </c>
      <c r="V22" s="45">
        <v>553360.68</v>
      </c>
      <c r="W22" s="43">
        <f t="shared" si="5"/>
        <v>75.31698672535657</v>
      </c>
      <c r="X22" s="45">
        <v>418071</v>
      </c>
      <c r="Y22" s="45">
        <v>186146.67</v>
      </c>
      <c r="Z22" s="47">
        <f t="shared" si="6"/>
        <v>44.525133290756834</v>
      </c>
    </row>
    <row r="23" spans="1:26" ht="27.75" customHeight="1">
      <c r="A23" s="7"/>
      <c r="B23" s="41" t="s">
        <v>29</v>
      </c>
      <c r="C23" s="18">
        <v>2257487</v>
      </c>
      <c r="D23" s="19">
        <v>2798742.19</v>
      </c>
      <c r="E23" s="83">
        <f t="shared" si="0"/>
        <v>123.97600473446802</v>
      </c>
      <c r="F23" s="49">
        <v>2606346</v>
      </c>
      <c r="G23" s="49">
        <v>2177353.18</v>
      </c>
      <c r="H23" s="43">
        <f t="shared" si="1"/>
        <v>83.54045011675349</v>
      </c>
      <c r="I23" s="76">
        <v>1295469</v>
      </c>
      <c r="J23" s="76">
        <v>1137114.31</v>
      </c>
      <c r="K23" s="43">
        <f t="shared" si="2"/>
        <v>87.77626558412437</v>
      </c>
      <c r="L23" s="84"/>
      <c r="M23" s="51"/>
      <c r="N23" s="53"/>
      <c r="O23" s="45"/>
      <c r="P23" s="45"/>
      <c r="Q23" s="43"/>
      <c r="R23" s="46"/>
      <c r="S23" s="46"/>
      <c r="T23" s="43"/>
      <c r="U23" s="45">
        <v>821440</v>
      </c>
      <c r="V23" s="45">
        <v>645295.84</v>
      </c>
      <c r="W23" s="43">
        <f t="shared" si="5"/>
        <v>78.55666147253602</v>
      </c>
      <c r="X23" s="45">
        <v>379137</v>
      </c>
      <c r="Y23" s="45">
        <v>314733.01</v>
      </c>
      <c r="Z23" s="47">
        <f t="shared" si="6"/>
        <v>83.01300321519662</v>
      </c>
    </row>
    <row r="24" spans="1:30" ht="25.5">
      <c r="A24" s="7"/>
      <c r="B24" s="41" t="s">
        <v>30</v>
      </c>
      <c r="C24" s="18">
        <v>1525737</v>
      </c>
      <c r="D24" s="19">
        <v>1182968.75</v>
      </c>
      <c r="E24" s="83">
        <f t="shared" si="0"/>
        <v>77.53425066050048</v>
      </c>
      <c r="F24" s="49">
        <v>1664799</v>
      </c>
      <c r="G24" s="49">
        <v>1164274.28</v>
      </c>
      <c r="H24" s="43">
        <f t="shared" si="1"/>
        <v>69.9348257657531</v>
      </c>
      <c r="I24" s="76">
        <v>768339</v>
      </c>
      <c r="J24" s="76">
        <v>616106.76</v>
      </c>
      <c r="K24" s="43">
        <f t="shared" si="2"/>
        <v>80.1868394029198</v>
      </c>
      <c r="L24" s="84"/>
      <c r="M24" s="51"/>
      <c r="N24" s="53"/>
      <c r="O24" s="54"/>
      <c r="P24" s="54"/>
      <c r="Q24" s="43"/>
      <c r="R24" s="46"/>
      <c r="S24" s="46"/>
      <c r="T24" s="43"/>
      <c r="U24" s="45">
        <v>274271</v>
      </c>
      <c r="V24" s="45">
        <v>221647.6</v>
      </c>
      <c r="W24" s="43">
        <f t="shared" si="5"/>
        <v>80.81335613316756</v>
      </c>
      <c r="X24" s="45">
        <v>387669</v>
      </c>
      <c r="Y24" s="45">
        <v>293000.42</v>
      </c>
      <c r="Z24" s="47">
        <f t="shared" si="6"/>
        <v>75.58004895929258</v>
      </c>
      <c r="AD24" s="85"/>
    </row>
    <row r="25" spans="1:26" ht="26.25" thickBot="1">
      <c r="A25" s="55"/>
      <c r="B25" s="56" t="s">
        <v>31</v>
      </c>
      <c r="C25" s="18">
        <v>13398234</v>
      </c>
      <c r="D25" s="19">
        <v>14951983.84</v>
      </c>
      <c r="E25" s="86">
        <f t="shared" si="0"/>
        <v>111.59667639779988</v>
      </c>
      <c r="F25" s="49">
        <v>19034234</v>
      </c>
      <c r="G25" s="49">
        <v>15884211.380000003</v>
      </c>
      <c r="H25" s="58">
        <f t="shared" si="1"/>
        <v>83.45075184007932</v>
      </c>
      <c r="I25" s="76">
        <v>2859620</v>
      </c>
      <c r="J25" s="76">
        <v>2158703.22</v>
      </c>
      <c r="K25" s="58">
        <f t="shared" si="2"/>
        <v>75.489163595163</v>
      </c>
      <c r="L25" s="87"/>
      <c r="M25" s="61"/>
      <c r="N25" s="62"/>
      <c r="O25" s="63">
        <v>4065843</v>
      </c>
      <c r="P25" s="63">
        <v>2956870.81</v>
      </c>
      <c r="Q25" s="58">
        <f>P25/O25*100</f>
        <v>72.72466767654335</v>
      </c>
      <c r="R25" s="64"/>
      <c r="S25" s="64"/>
      <c r="T25" s="58"/>
      <c r="U25" s="63">
        <v>11218682</v>
      </c>
      <c r="V25" s="63">
        <v>10038799.24</v>
      </c>
      <c r="W25" s="58">
        <f t="shared" si="5"/>
        <v>89.4828754393787</v>
      </c>
      <c r="X25" s="63">
        <v>277456</v>
      </c>
      <c r="Y25" s="63">
        <v>235092.71</v>
      </c>
      <c r="Z25" s="65">
        <f t="shared" si="6"/>
        <v>84.7315286027334</v>
      </c>
    </row>
    <row r="26" spans="1:26" ht="37.5" customHeight="1" thickBot="1">
      <c r="A26" s="7"/>
      <c r="B26" s="67" t="s">
        <v>32</v>
      </c>
      <c r="C26" s="68">
        <f>SUM(C19:C25)</f>
        <v>25362070</v>
      </c>
      <c r="D26" s="88">
        <f>SUM(D19:D25)</f>
        <v>27365737.5</v>
      </c>
      <c r="E26" s="89">
        <f t="shared" si="0"/>
        <v>107.90025222704614</v>
      </c>
      <c r="F26" s="90">
        <f>SUM(F19:F25)</f>
        <v>31704524</v>
      </c>
      <c r="G26" s="71">
        <f>SUM(G19:G25)</f>
        <v>25900148.14</v>
      </c>
      <c r="H26" s="72">
        <f t="shared" si="1"/>
        <v>81.69227880538436</v>
      </c>
      <c r="I26" s="71">
        <f>SUM(I19:I25)</f>
        <v>7637554</v>
      </c>
      <c r="J26" s="71">
        <f>SUM(J19:J25)</f>
        <v>6250381.780000001</v>
      </c>
      <c r="K26" s="72">
        <f t="shared" si="2"/>
        <v>81.83748069080757</v>
      </c>
      <c r="L26" s="74">
        <f>SUM(L19:L25)</f>
        <v>0</v>
      </c>
      <c r="M26" s="74">
        <f>SUM(M19:M25)</f>
        <v>0</v>
      </c>
      <c r="N26" s="73">
        <f>SUM(N19:N25)</f>
        <v>0</v>
      </c>
      <c r="O26" s="71">
        <f>SUM(O19:O25)</f>
        <v>6171967</v>
      </c>
      <c r="P26" s="71">
        <f>SUM(P19:P25)</f>
        <v>4771534.21</v>
      </c>
      <c r="Q26" s="72">
        <f>P26/O26*100</f>
        <v>77.30978163039433</v>
      </c>
      <c r="R26" s="74"/>
      <c r="S26" s="74"/>
      <c r="T26" s="72"/>
      <c r="U26" s="71">
        <f>SUM(U19:U25)</f>
        <v>13674181</v>
      </c>
      <c r="V26" s="71">
        <f>SUM(V19:V25)</f>
        <v>12033112.34</v>
      </c>
      <c r="W26" s="72">
        <f t="shared" si="5"/>
        <v>87.99877915905896</v>
      </c>
      <c r="X26" s="71">
        <f>SUM(X19:X25)</f>
        <v>2555003</v>
      </c>
      <c r="Y26" s="71">
        <f>SUM(Y19:Y25)</f>
        <v>1904063.7399999998</v>
      </c>
      <c r="Z26" s="32">
        <f t="shared" si="6"/>
        <v>74.52295515895675</v>
      </c>
    </row>
    <row r="27" spans="1:26" ht="22.5" customHeight="1" thickBot="1">
      <c r="A27" s="7"/>
      <c r="B27" s="91" t="s">
        <v>33</v>
      </c>
      <c r="C27" s="68">
        <f>C10+C18+C26</f>
        <v>132061678</v>
      </c>
      <c r="D27" s="88">
        <f>D10+D18+D26</f>
        <v>137503508.06</v>
      </c>
      <c r="E27" s="70">
        <f t="shared" si="0"/>
        <v>104.12067311457302</v>
      </c>
      <c r="F27" s="90">
        <f>F10+F18+F26</f>
        <v>132678328</v>
      </c>
      <c r="G27" s="71">
        <f>G10+G18+G26</f>
        <v>103890954.73</v>
      </c>
      <c r="H27" s="92">
        <f t="shared" si="1"/>
        <v>78.30288208787196</v>
      </c>
      <c r="I27" s="71">
        <f>I10+I18+I26</f>
        <v>26514382</v>
      </c>
      <c r="J27" s="71">
        <f>J10+J18+J26</f>
        <v>20229493.770000003</v>
      </c>
      <c r="K27" s="92">
        <f t="shared" si="2"/>
        <v>76.2963050392802</v>
      </c>
      <c r="L27" s="71">
        <f>L10+L18+L26</f>
        <v>651239</v>
      </c>
      <c r="M27" s="71">
        <f>M10+M18+M26</f>
        <v>540887.97</v>
      </c>
      <c r="N27" s="93">
        <f>N10+N18+N26</f>
        <v>83.0552178232569</v>
      </c>
      <c r="O27" s="71">
        <f>O10+O18+O26</f>
        <v>39996182</v>
      </c>
      <c r="P27" s="71">
        <f>P10+P18+P26</f>
        <v>31830186.89</v>
      </c>
      <c r="Q27" s="92">
        <f>P27/O27*100</f>
        <v>79.58306342840424</v>
      </c>
      <c r="R27" s="71"/>
      <c r="S27" s="71"/>
      <c r="T27" s="94"/>
      <c r="U27" s="71">
        <f>U10+U18+U26</f>
        <v>50513840</v>
      </c>
      <c r="V27" s="71">
        <f>V10+V18+V26</f>
        <v>41910300.39</v>
      </c>
      <c r="W27" s="92">
        <f t="shared" si="5"/>
        <v>82.96795569293485</v>
      </c>
      <c r="X27" s="71">
        <f>X10+X18+X26</f>
        <v>7316816</v>
      </c>
      <c r="Y27" s="71">
        <f>Y10+Y18+Y26</f>
        <v>5335424.289999999</v>
      </c>
      <c r="Z27" s="95">
        <f t="shared" si="6"/>
        <v>72.92002819259086</v>
      </c>
    </row>
    <row r="28" spans="1:26" ht="28.5" customHeight="1" thickBot="1">
      <c r="A28" s="96"/>
      <c r="B28" s="97" t="s">
        <v>34</v>
      </c>
      <c r="C28" s="98">
        <v>538049244</v>
      </c>
      <c r="D28" s="99">
        <v>513118408.37</v>
      </c>
      <c r="E28" s="100">
        <f t="shared" si="0"/>
        <v>95.3664397993281</v>
      </c>
      <c r="F28" s="101">
        <v>538582862</v>
      </c>
      <c r="G28" s="102">
        <v>460323708.0300001</v>
      </c>
      <c r="H28" s="92">
        <f t="shared" si="1"/>
        <v>85.46943107706983</v>
      </c>
      <c r="I28" s="103">
        <v>2970200</v>
      </c>
      <c r="J28" s="103">
        <v>2422748.72</v>
      </c>
      <c r="K28" s="92">
        <f t="shared" si="2"/>
        <v>81.56853814557942</v>
      </c>
      <c r="L28" s="104"/>
      <c r="M28" s="105"/>
      <c r="N28" s="106"/>
      <c r="O28" s="104">
        <v>144071452</v>
      </c>
      <c r="P28" s="105">
        <v>115839673.02000003</v>
      </c>
      <c r="Q28" s="92">
        <f>P28/O28*100</f>
        <v>80.40432119751249</v>
      </c>
      <c r="R28" s="104">
        <v>73370282</v>
      </c>
      <c r="S28" s="105">
        <v>61994864.83</v>
      </c>
      <c r="T28" s="92">
        <f>S28/R28*100</f>
        <v>84.4958791762583</v>
      </c>
      <c r="U28" s="104"/>
      <c r="V28" s="105"/>
      <c r="W28" s="92"/>
      <c r="X28" s="104">
        <v>14141244</v>
      </c>
      <c r="Y28" s="105">
        <v>11683658.95</v>
      </c>
      <c r="Z28" s="95">
        <f t="shared" si="6"/>
        <v>82.6211537683672</v>
      </c>
    </row>
    <row r="29" spans="1:26" ht="24.75" customHeight="1" thickBot="1">
      <c r="A29" s="55"/>
      <c r="B29" s="107" t="s">
        <v>35</v>
      </c>
      <c r="C29" s="108">
        <f>C27+C28</f>
        <v>670110922</v>
      </c>
      <c r="D29" s="109">
        <f>D27+D28</f>
        <v>650621916.4300001</v>
      </c>
      <c r="E29" s="70">
        <f t="shared" si="0"/>
        <v>97.09167468695578</v>
      </c>
      <c r="F29" s="110">
        <f>F27+F28</f>
        <v>671261190</v>
      </c>
      <c r="G29" s="111">
        <f>G27+G28</f>
        <v>564214662.7600001</v>
      </c>
      <c r="H29" s="72">
        <f t="shared" si="1"/>
        <v>84.0529247281524</v>
      </c>
      <c r="I29" s="110">
        <f>I27+I28</f>
        <v>29484582</v>
      </c>
      <c r="J29" s="110">
        <f>J27+J28</f>
        <v>22652242.490000002</v>
      </c>
      <c r="K29" s="72">
        <f t="shared" si="2"/>
        <v>76.82741607121987</v>
      </c>
      <c r="L29" s="111">
        <f>L27+L28</f>
        <v>651239</v>
      </c>
      <c r="M29" s="111">
        <f>M27+M28</f>
        <v>540887.97</v>
      </c>
      <c r="N29" s="24">
        <f>N27+N28</f>
        <v>83.0552178232569</v>
      </c>
      <c r="O29" s="111">
        <f>O27+O28</f>
        <v>184067634</v>
      </c>
      <c r="P29" s="111">
        <f>P27+P28</f>
        <v>147669859.91000003</v>
      </c>
      <c r="Q29" s="72">
        <f>P29/O29*100</f>
        <v>80.22586953554259</v>
      </c>
      <c r="R29" s="111">
        <f>R27+R28</f>
        <v>73370282</v>
      </c>
      <c r="S29" s="111">
        <f>S27+S28</f>
        <v>61994864.83</v>
      </c>
      <c r="T29" s="72">
        <f>S29/R29*100</f>
        <v>84.4958791762583</v>
      </c>
      <c r="U29" s="111">
        <f>U27+U28</f>
        <v>50513840</v>
      </c>
      <c r="V29" s="111">
        <f>V27+V28</f>
        <v>41910300.39</v>
      </c>
      <c r="W29" s="72">
        <f>V29/U29*100</f>
        <v>82.96795569293485</v>
      </c>
      <c r="X29" s="111">
        <f>X27+X28</f>
        <v>21458060</v>
      </c>
      <c r="Y29" s="111">
        <f>Y27+Y28</f>
        <v>17019083.24</v>
      </c>
      <c r="Z29" s="32">
        <f t="shared" si="6"/>
        <v>79.31324285606433</v>
      </c>
    </row>
    <row r="30" spans="9:25" ht="12.75">
      <c r="I30" s="112"/>
      <c r="J30" s="113"/>
      <c r="K30" s="112"/>
      <c r="L30" s="112"/>
      <c r="M30" s="112"/>
      <c r="N30" s="112"/>
      <c r="O30" s="112"/>
      <c r="P30" s="113"/>
      <c r="Q30" s="112"/>
      <c r="R30" s="112"/>
      <c r="S30" s="113"/>
      <c r="T30" s="112"/>
      <c r="U30" s="112"/>
      <c r="V30" s="112"/>
      <c r="W30" s="112"/>
      <c r="X30" s="112"/>
      <c r="Y30" s="113"/>
    </row>
    <row r="32" spans="6:7" ht="12.75">
      <c r="F32" s="113"/>
      <c r="G32" s="113"/>
    </row>
    <row r="33" ht="12.75">
      <c r="F33" s="11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2017-10-17T08:49:16Z</dcterms:created>
  <dcterms:modified xsi:type="dcterms:W3CDTF">2017-10-17T10:14:12Z</dcterms:modified>
  <cp:category/>
  <cp:version/>
  <cp:contentType/>
  <cp:contentStatus/>
</cp:coreProperties>
</file>