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<sst xmlns="http://schemas.openxmlformats.org/spreadsheetml/2006/main" count="55" uniqueCount="36">
  <si>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17.12.2018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</si>
  <si>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</si>
  <si>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</si>
  <si>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</si>
  <si>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</si>
  <si>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</si>
  <si>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</si>
  <si>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</si>
  <si>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</si>
  <si>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</si>
  <si>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</si>
  <si>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січень-листопа-грудень</t>
  </si>
  <si>
    <t>виконано
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</si>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</sst>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3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M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0039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43451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62226287</v>
      </c>
      <c r="D10" s="39">
        <v>59479668.49000001</v>
      </c>
      <c r="E10" s="40">
        <f aca="true" t="shared" si="0" ref="E10:E29">D10/C10*100</f>
        <v>95.58608002756137</v>
      </c>
      <c r="F10" s="41">
        <v>50437823</v>
      </c>
      <c r="G10" s="41">
        <v>46728832.739999995</v>
      </c>
      <c r="H10" s="42">
        <f aca="true" t="shared" si="1" ref="H10:H29">G10/F10*100</f>
        <v>92.64641088890771</v>
      </c>
      <c r="I10" s="41">
        <v>6889291</v>
      </c>
      <c r="J10" s="41">
        <v>5929887.989999998</v>
      </c>
      <c r="K10" s="42">
        <f aca="true" t="shared" si="2" ref="K10:K29">J10/I10*100</f>
        <v>86.07399498729256</v>
      </c>
      <c r="L10" s="41"/>
      <c r="M10" s="41"/>
      <c r="N10" s="41"/>
      <c r="O10" s="43">
        <v>19893053</v>
      </c>
      <c r="P10" s="43">
        <v>18090958.090000004</v>
      </c>
      <c r="Q10" s="42">
        <f aca="true" t="shared" si="3" ref="Q10:Q15">P10/O10*100</f>
        <v>90.94108425690116</v>
      </c>
      <c r="R10" s="44"/>
      <c r="S10" s="44"/>
      <c r="T10" s="41"/>
      <c r="U10" s="43">
        <v>20287089</v>
      </c>
      <c r="V10" s="43">
        <v>19486492.73</v>
      </c>
      <c r="W10" s="42">
        <f aca="true" t="shared" si="4" ref="W10:W18">V10/U10*100</f>
        <v>96.05366610261335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11103710</v>
      </c>
      <c r="D11" s="47">
        <v>11410124.57</v>
      </c>
      <c r="E11" s="48">
        <f t="shared" si="0"/>
        <v>102.75956927909682</v>
      </c>
      <c r="F11" s="49">
        <v>11942593</v>
      </c>
      <c r="G11" s="49">
        <v>10679195.47</v>
      </c>
      <c r="H11" s="50">
        <f t="shared" si="1"/>
        <v>89.42107857146266</v>
      </c>
      <c r="I11" s="49">
        <v>3250512</v>
      </c>
      <c r="J11" s="49">
        <v>2926692.49</v>
      </c>
      <c r="K11" s="50">
        <f t="shared" si="2"/>
        <v>90.03789218436972</v>
      </c>
      <c r="L11" s="51"/>
      <c r="M11" s="49"/>
      <c r="N11" s="49"/>
      <c r="O11" s="51">
        <v>3752044</v>
      </c>
      <c r="P11" s="51">
        <v>3214089.25</v>
      </c>
      <c r="Q11" s="50">
        <f t="shared" si="3"/>
        <v>85.66235497238304</v>
      </c>
      <c r="R11" s="49"/>
      <c r="S11" s="49"/>
      <c r="T11" s="49"/>
      <c r="U11" s="51">
        <v>2821210</v>
      </c>
      <c r="V11" s="51">
        <v>2703338.71</v>
      </c>
      <c r="W11" s="50">
        <f t="shared" si="4"/>
        <v>95.82195972650032</v>
      </c>
      <c r="X11" s="51">
        <v>1368876</v>
      </c>
      <c r="Y11" s="51">
        <v>1085125.17</v>
      </c>
      <c r="Z11" s="52">
        <f>Y11/X11*100</f>
        <v>79.27125393388444</v>
      </c>
    </row>
    <row r="12" spans="1:26" ht="25.5">
      <c r="A12" s="18"/>
      <c r="B12" s="46" t="s">
        <v>18</v>
      </c>
      <c r="C12" s="47">
        <v>11819866</v>
      </c>
      <c r="D12" s="47">
        <v>11711725.58</v>
      </c>
      <c r="E12" s="48">
        <f t="shared" si="0"/>
        <v>99.08509605777257</v>
      </c>
      <c r="F12" s="49">
        <v>10825420</v>
      </c>
      <c r="G12" s="49">
        <v>9227524.219999999</v>
      </c>
      <c r="H12" s="50">
        <f t="shared" si="1"/>
        <v>85.23941075727315</v>
      </c>
      <c r="I12" s="49">
        <v>3542323</v>
      </c>
      <c r="J12" s="49">
        <v>2930404.29</v>
      </c>
      <c r="K12" s="50">
        <f t="shared" si="2"/>
        <v>82.72549651739834</v>
      </c>
      <c r="L12" s="53"/>
      <c r="M12" s="53"/>
      <c r="N12" s="49"/>
      <c r="O12" s="51">
        <v>2827325</v>
      </c>
      <c r="P12" s="51">
        <v>2368456.24</v>
      </c>
      <c r="Q12" s="50">
        <f t="shared" si="3"/>
        <v>83.77021530952403</v>
      </c>
      <c r="R12" s="53"/>
      <c r="S12" s="53"/>
      <c r="T12" s="49"/>
      <c r="U12" s="51">
        <v>2124283</v>
      </c>
      <c r="V12" s="51">
        <v>1880918.74</v>
      </c>
      <c r="W12" s="50">
        <f t="shared" si="4"/>
        <v>88.54369874447049</v>
      </c>
      <c r="X12" s="51">
        <v>1011620</v>
      </c>
      <c r="Y12" s="51">
        <v>880791.83</v>
      </c>
      <c r="Z12" s="52">
        <f>Y12/X12*100</f>
        <v>87.06745912496787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15107228</v>
      </c>
      <c r="D14" s="47">
        <v>15036949.1</v>
      </c>
      <c r="E14" s="48">
        <f t="shared" si="0"/>
        <v>99.53479950127185</v>
      </c>
      <c r="F14" s="49">
        <v>16399867</v>
      </c>
      <c r="G14" s="49">
        <v>14405572.79</v>
      </c>
      <c r="H14" s="50">
        <f t="shared" si="1"/>
        <v>87.83957083310491</v>
      </c>
      <c r="I14" s="49">
        <v>3760222</v>
      </c>
      <c r="J14" s="49">
        <v>3196829.44</v>
      </c>
      <c r="K14" s="50">
        <f t="shared" si="2"/>
        <v>85.01703995136457</v>
      </c>
      <c r="L14" s="51">
        <v>1026398</v>
      </c>
      <c r="M14" s="49">
        <v>952478.78</v>
      </c>
      <c r="N14" s="50">
        <f>M14/L14*100</f>
        <v>92.7981913448779</v>
      </c>
      <c r="O14" s="51">
        <v>5247651</v>
      </c>
      <c r="P14" s="51">
        <v>4543694.09</v>
      </c>
      <c r="Q14" s="50">
        <f t="shared" si="3"/>
        <v>86.58529483001061</v>
      </c>
      <c r="R14" s="53"/>
      <c r="S14" s="53"/>
      <c r="T14" s="49"/>
      <c r="U14" s="51">
        <v>4384679</v>
      </c>
      <c r="V14" s="51">
        <v>4204222.83</v>
      </c>
      <c r="W14" s="50">
        <f t="shared" si="4"/>
        <v>95.88439267732028</v>
      </c>
      <c r="X14" s="51">
        <v>1298004</v>
      </c>
      <c r="Y14" s="51">
        <v>1079106.69</v>
      </c>
      <c r="Z14" s="52">
        <f>Y14/X14*100</f>
        <v>83.13585243188773</v>
      </c>
    </row>
    <row r="15" spans="1:26" ht="25.5">
      <c r="A15" s="18"/>
      <c r="B15" s="46" t="s">
        <v>21</v>
      </c>
      <c r="C15" s="47">
        <v>4001592</v>
      </c>
      <c r="D15" s="47">
        <v>3906090.31</v>
      </c>
      <c r="E15" s="48">
        <f t="shared" si="0"/>
        <v>97.61340761376972</v>
      </c>
      <c r="F15" s="49">
        <v>3841592</v>
      </c>
      <c r="G15" s="49">
        <v>3452345.05</v>
      </c>
      <c r="H15" s="50">
        <f t="shared" si="1"/>
        <v>89.86756141724577</v>
      </c>
      <c r="I15" s="49">
        <v>1080032</v>
      </c>
      <c r="J15" s="49">
        <v>1015760.27</v>
      </c>
      <c r="K15" s="50">
        <f t="shared" si="2"/>
        <v>94.04909021214186</v>
      </c>
      <c r="L15" s="49"/>
      <c r="M15" s="49"/>
      <c r="N15" s="49"/>
      <c r="O15" s="51">
        <v>1972261</v>
      </c>
      <c r="P15" s="51">
        <v>1730072.43</v>
      </c>
      <c r="Q15" s="50">
        <f t="shared" si="3"/>
        <v>87.72025761296298</v>
      </c>
      <c r="R15" s="53"/>
      <c r="S15" s="53"/>
      <c r="T15" s="49"/>
      <c r="U15" s="51">
        <v>308568</v>
      </c>
      <c r="V15" s="51">
        <v>300241.56</v>
      </c>
      <c r="W15" s="50">
        <f t="shared" si="4"/>
        <v>97.3015866842965</v>
      </c>
      <c r="X15" s="51">
        <v>459795</v>
      </c>
      <c r="Y15" s="51">
        <v>391206.79</v>
      </c>
      <c r="Z15" s="52">
        <f>Y15/X15*100</f>
        <v>85.08287171456844</v>
      </c>
    </row>
    <row r="16" spans="1:26" ht="25.5">
      <c r="A16" s="18"/>
      <c r="B16" s="46" t="s">
        <v>22</v>
      </c>
      <c r="C16" s="47">
        <v>4868992</v>
      </c>
      <c r="D16" s="47">
        <v>5645524.07</v>
      </c>
      <c r="E16" s="48">
        <f t="shared" si="0"/>
        <v>115.94851809162965</v>
      </c>
      <c r="F16" s="49">
        <v>5576737</v>
      </c>
      <c r="G16" s="49">
        <v>5084738.43</v>
      </c>
      <c r="H16" s="50">
        <f t="shared" si="1"/>
        <v>91.17766231400189</v>
      </c>
      <c r="I16" s="49">
        <v>2018347</v>
      </c>
      <c r="J16" s="49">
        <v>1773952.32</v>
      </c>
      <c r="K16" s="50">
        <f t="shared" si="2"/>
        <v>87.89134474894556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2706794</v>
      </c>
      <c r="V16" s="51">
        <v>2533203.55</v>
      </c>
      <c r="W16" s="50">
        <f t="shared" si="4"/>
        <v>93.58686143090313</v>
      </c>
      <c r="X16" s="51">
        <v>577012</v>
      </c>
      <c r="Y16" s="51">
        <v>535612.27</v>
      </c>
      <c r="Z16" s="52">
        <f>Y16/X16*100</f>
        <v>92.82515268313311</v>
      </c>
    </row>
    <row r="17" spans="1:26" ht="26.25" thickBot="1">
      <c r="A17" s="37"/>
      <c r="B17" s="54" t="s">
        <v>23</v>
      </c>
      <c r="C17" s="55">
        <v>37226196</v>
      </c>
      <c r="D17" s="55">
        <v>38334938.92</v>
      </c>
      <c r="E17" s="56">
        <f t="shared" si="0"/>
        <v>102.97839435434125</v>
      </c>
      <c r="F17" s="57">
        <v>26035028</v>
      </c>
      <c r="G17" s="57">
        <v>22191591.770000007</v>
      </c>
      <c r="H17" s="56">
        <f t="shared" si="1"/>
        <v>85.23744153453573</v>
      </c>
      <c r="I17" s="57">
        <v>7095280</v>
      </c>
      <c r="J17" s="57">
        <v>5980727.2700000005</v>
      </c>
      <c r="K17" s="56">
        <f t="shared" si="2"/>
        <v>84.29163147895503</v>
      </c>
      <c r="L17" s="58"/>
      <c r="M17" s="58"/>
      <c r="N17" s="58"/>
      <c r="O17" s="59">
        <v>10779471</v>
      </c>
      <c r="P17" s="59">
        <v>9072831.23</v>
      </c>
      <c r="Q17" s="56">
        <f>P17/O17*100</f>
        <v>84.16768531591208</v>
      </c>
      <c r="R17" s="60"/>
      <c r="S17" s="60"/>
      <c r="T17" s="58"/>
      <c r="U17" s="59">
        <v>3806135</v>
      </c>
      <c r="V17" s="59">
        <v>3513913.74</v>
      </c>
      <c r="W17" s="56">
        <f t="shared" si="4"/>
        <v>92.32236218631236</v>
      </c>
      <c r="X17" s="59">
        <v>2992272</v>
      </c>
      <c r="Y17" s="59">
        <v>2360158.05</v>
      </c>
      <c r="Z17" s="61">
        <f>Y17/X17*100</f>
        <v>78.87511730217038</v>
      </c>
    </row>
    <row r="18" spans="1:26" ht="26.25" thickBot="1">
      <c r="A18" s="62"/>
      <c r="B18" s="63" t="s">
        <v>24</v>
      </c>
      <c r="C18" s="64">
        <f>SUM(C11:C17)</f>
        <v>84127584</v>
      </c>
      <c r="D18" s="64">
        <f>SUM(D11:D17)</f>
        <v>86045352.55000001</v>
      </c>
      <c r="E18" s="65">
        <f t="shared" si="0"/>
        <v>102.27959541783586</v>
      </c>
      <c r="F18" s="66">
        <f>SUM(F11:F17)</f>
        <v>74621237</v>
      </c>
      <c r="G18" s="66">
        <f>SUM(G11:G17)</f>
        <v>65040967.730000004</v>
      </c>
      <c r="H18" s="67">
        <f t="shared" si="1"/>
        <v>87.16147084240912</v>
      </c>
      <c r="I18" s="66">
        <f>SUM(I11:I17)</f>
        <v>20746716</v>
      </c>
      <c r="J18" s="66">
        <f>SUM(J11:J17)</f>
        <v>17824366.080000002</v>
      </c>
      <c r="K18" s="67">
        <f t="shared" si="2"/>
        <v>85.9141566308615</v>
      </c>
      <c r="L18" s="66">
        <f>SUM(L11:L17)</f>
        <v>1026398</v>
      </c>
      <c r="M18" s="66">
        <f>SUM(M11:M17)</f>
        <v>952478.78</v>
      </c>
      <c r="N18" s="67">
        <f>M18/L18*100</f>
        <v>92.7981913448779</v>
      </c>
      <c r="O18" s="66">
        <f>SUM(O11:O17)</f>
        <v>24578752</v>
      </c>
      <c r="P18" s="66">
        <f>SUM(P11:P17)</f>
        <v>20929143.240000002</v>
      </c>
      <c r="Q18" s="67">
        <f>P18/O18*100</f>
        <v>85.15136667638781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16151669</v>
      </c>
      <c r="V18" s="66">
        <f>SUM(V11:V17)</f>
        <v>15135839.13</v>
      </c>
      <c r="W18" s="67">
        <f t="shared" si="4"/>
        <v>93.7106817258328</v>
      </c>
      <c r="X18" s="66">
        <f>SUM(X11:X17)</f>
        <v>7707579</v>
      </c>
      <c r="Y18" s="66">
        <f>SUM(Y11:Y17)</f>
        <v>6332000.8</v>
      </c>
      <c r="Z18" s="68">
        <f>Y18/X18*100</f>
        <v>82.15291468306715</v>
      </c>
    </row>
    <row r="19" spans="1:26" ht="25.5">
      <c r="A19" s="18"/>
      <c r="B19" s="69" t="s">
        <v>25</v>
      </c>
      <c r="C19" s="70">
        <v>1200592</v>
      </c>
      <c r="D19" s="71">
        <v>1225890.01</v>
      </c>
      <c r="E19" s="72">
        <f t="shared" si="0"/>
        <v>102.10712798352813</v>
      </c>
      <c r="F19" s="73">
        <v>1108893</v>
      </c>
      <c r="G19" s="73">
        <v>1048287.38</v>
      </c>
      <c r="H19" s="74">
        <f t="shared" si="1"/>
        <v>94.53458358921915</v>
      </c>
      <c r="I19" s="75">
        <v>1103333</v>
      </c>
      <c r="J19" s="75">
        <v>1042827.38</v>
      </c>
      <c r="K19" s="74">
        <f t="shared" si="2"/>
        <v>94.51610529187471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100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6383179</v>
      </c>
      <c r="D20" s="47">
        <v>6159640.859999999</v>
      </c>
      <c r="E20" s="48">
        <f t="shared" si="0"/>
        <v>96.49801235403235</v>
      </c>
      <c r="F20" s="49">
        <v>6133970</v>
      </c>
      <c r="G20" s="49">
        <v>5672620.48</v>
      </c>
      <c r="H20" s="50">
        <f t="shared" si="1"/>
        <v>92.47877769209826</v>
      </c>
      <c r="I20" s="75">
        <v>1661765</v>
      </c>
      <c r="J20" s="75">
        <v>1551897.45</v>
      </c>
      <c r="K20" s="50">
        <f t="shared" si="2"/>
        <v>93.38850258610574</v>
      </c>
      <c r="L20" s="49"/>
      <c r="M20" s="49"/>
      <c r="N20" s="49"/>
      <c r="O20" s="51">
        <v>3432416</v>
      </c>
      <c r="P20" s="51">
        <v>3145261.97</v>
      </c>
      <c r="Q20" s="50">
        <f>P20/O20*100</f>
        <v>91.63405513783877</v>
      </c>
      <c r="R20" s="53"/>
      <c r="S20" s="53"/>
      <c r="T20" s="49"/>
      <c r="U20" s="77">
        <v>172345</v>
      </c>
      <c r="V20" s="77">
        <v>168527.25</v>
      </c>
      <c r="W20" s="50">
        <f aca="true" t="shared" si="5" ref="W20:W27">V20/U20*100</f>
        <v>97.78482114363631</v>
      </c>
      <c r="X20" s="51">
        <v>815904</v>
      </c>
      <c r="Y20" s="51">
        <v>755393.94</v>
      </c>
      <c r="Z20" s="52">
        <f aca="true" t="shared" si="6" ref="Z20:Z29">Y20/X20*100</f>
        <v>92.58367896223085</v>
      </c>
    </row>
    <row r="21" spans="1:26" ht="25.5">
      <c r="A21" s="18"/>
      <c r="B21" s="46" t="s">
        <v>27</v>
      </c>
      <c r="C21" s="79">
        <v>1568981</v>
      </c>
      <c r="D21" s="47">
        <v>1520270.13</v>
      </c>
      <c r="E21" s="48">
        <f t="shared" si="0"/>
        <v>96.89538177963914</v>
      </c>
      <c r="F21" s="49">
        <v>1567207</v>
      </c>
      <c r="G21" s="49">
        <v>1313679.69</v>
      </c>
      <c r="H21" s="50">
        <f t="shared" si="1"/>
        <v>83.82298509386443</v>
      </c>
      <c r="I21" s="75">
        <v>861565</v>
      </c>
      <c r="J21" s="75">
        <v>716630.43</v>
      </c>
      <c r="K21" s="50">
        <f t="shared" si="2"/>
        <v>83.17775559592138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101000</v>
      </c>
      <c r="V21" s="77">
        <v>88877.79</v>
      </c>
      <c r="W21" s="50">
        <f t="shared" si="5"/>
        <v>87.99781188118811</v>
      </c>
      <c r="X21" s="51">
        <v>596722</v>
      </c>
      <c r="Y21" s="51">
        <v>500911.47</v>
      </c>
      <c r="Z21" s="52">
        <f t="shared" si="6"/>
        <v>83.94385827906461</v>
      </c>
    </row>
    <row r="22" spans="1:26" ht="25.5">
      <c r="A22" s="18"/>
      <c r="B22" s="46" t="s">
        <v>28</v>
      </c>
      <c r="C22" s="79">
        <v>5792439</v>
      </c>
      <c r="D22" s="47">
        <v>5935124.32</v>
      </c>
      <c r="E22" s="48">
        <f t="shared" si="0"/>
        <v>102.46330293681125</v>
      </c>
      <c r="F22" s="49">
        <v>2352148</v>
      </c>
      <c r="G22" s="49">
        <v>2086183.74</v>
      </c>
      <c r="H22" s="50">
        <f t="shared" si="1"/>
        <v>88.69270726161788</v>
      </c>
      <c r="I22" s="75">
        <v>1340768</v>
      </c>
      <c r="J22" s="75">
        <v>1175090.78</v>
      </c>
      <c r="K22" s="50">
        <f t="shared" si="2"/>
        <v>87.6431105157641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482558</v>
      </c>
      <c r="V22" s="77">
        <v>455162.8</v>
      </c>
      <c r="W22" s="50">
        <f t="shared" si="5"/>
        <v>94.32292076807347</v>
      </c>
      <c r="X22" s="51">
        <v>411077</v>
      </c>
      <c r="Y22" s="51">
        <v>370275.73</v>
      </c>
      <c r="Z22" s="52">
        <f t="shared" si="6"/>
        <v>90.07454321209894</v>
      </c>
    </row>
    <row r="23" spans="1:26" ht="27.75" customHeight="1">
      <c r="A23" s="18"/>
      <c r="B23" s="46" t="s">
        <v>29</v>
      </c>
      <c r="C23" s="79">
        <v>4442344</v>
      </c>
      <c r="D23" s="47">
        <v>4685517.27</v>
      </c>
      <c r="E23" s="48">
        <f t="shared" si="0"/>
        <v>105.47398558058538</v>
      </c>
      <c r="F23" s="49">
        <v>4438394</v>
      </c>
      <c r="G23" s="49">
        <v>4143174.95</v>
      </c>
      <c r="H23" s="50">
        <f t="shared" si="1"/>
        <v>93.34851637777089</v>
      </c>
      <c r="I23" s="75">
        <v>1824262</v>
      </c>
      <c r="J23" s="75">
        <v>1629554.84</v>
      </c>
      <c r="K23" s="50">
        <f t="shared" si="2"/>
        <v>89.32679845329234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1980843</v>
      </c>
      <c r="V23" s="77">
        <v>1941191.81</v>
      </c>
      <c r="W23" s="50">
        <f t="shared" si="5"/>
        <v>97.99826689949683</v>
      </c>
      <c r="X23" s="51">
        <v>520040</v>
      </c>
      <c r="Y23" s="51">
        <v>459357.9</v>
      </c>
      <c r="Z23" s="52">
        <f t="shared" si="6"/>
        <v>88.33126297977078</v>
      </c>
    </row>
    <row r="24" spans="1:30" ht="26.25" thickBot="1">
      <c r="A24" s="18"/>
      <c r="B24" s="46" t="s">
        <v>30</v>
      </c>
      <c r="C24" s="79">
        <v>2167435</v>
      </c>
      <c r="D24" s="47">
        <v>2530349.77</v>
      </c>
      <c r="E24" s="48">
        <f t="shared" si="0"/>
        <v>116.74397479047815</v>
      </c>
      <c r="F24" s="49">
        <v>2123445</v>
      </c>
      <c r="G24" s="49">
        <v>1811681.96</v>
      </c>
      <c r="H24" s="50">
        <f t="shared" si="1"/>
        <v>85.31805438803454</v>
      </c>
      <c r="I24" s="75">
        <v>1309077</v>
      </c>
      <c r="J24" s="75">
        <v>1112711.47</v>
      </c>
      <c r="K24" s="50">
        <f t="shared" si="2"/>
        <v>84.9996959689919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284310</v>
      </c>
      <c r="V24" s="77">
        <v>277277.95</v>
      </c>
      <c r="W24" s="50">
        <f t="shared" si="5"/>
        <v>97.52662586613205</v>
      </c>
      <c r="X24" s="51">
        <v>480598</v>
      </c>
      <c r="Y24" s="51">
        <v>373832.54</v>
      </c>
      <c r="Z24" s="52">
        <f t="shared" si="6"/>
        <v>77.78487218007565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21554970</v>
      </c>
      <c r="D26" s="85">
        <f>SUM(D19:D25)</f>
        <v>22056792.36</v>
      </c>
      <c r="E26" s="65">
        <f t="shared" si="0"/>
        <v>102.32810511914421</v>
      </c>
      <c r="F26" s="85">
        <f>SUM(F19:F25)</f>
        <v>17724057</v>
      </c>
      <c r="G26" s="85">
        <f>SUM(G19:G25)</f>
        <v>16075628.200000003</v>
      </c>
      <c r="H26" s="67">
        <f t="shared" si="1"/>
        <v>90.69948375814862</v>
      </c>
      <c r="I26" s="66">
        <f>SUM(I19:I25)</f>
        <v>8100770</v>
      </c>
      <c r="J26" s="66">
        <f>SUM(J19:J25)</f>
        <v>7228712.35</v>
      </c>
      <c r="K26" s="67">
        <f t="shared" si="2"/>
        <v>89.23487952379836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3432416</v>
      </c>
      <c r="P26" s="66">
        <f>SUM(P19:P25)</f>
        <v>3145261.97</v>
      </c>
      <c r="Q26" s="67">
        <f>P26/O26*100</f>
        <v>91.63405513783877</v>
      </c>
      <c r="R26" s="66"/>
      <c r="S26" s="66"/>
      <c r="T26" s="66"/>
      <c r="U26" s="66">
        <f>SUM(U19:U25)</f>
        <v>3021156</v>
      </c>
      <c r="V26" s="66">
        <f>SUM(V19:V25)</f>
        <v>2931037.6</v>
      </c>
      <c r="W26" s="67">
        <f t="shared" si="5"/>
        <v>97.01708882295387</v>
      </c>
      <c r="X26" s="66">
        <f>SUM(X19:X25)</f>
        <v>2824341</v>
      </c>
      <c r="Y26" s="66">
        <f>SUM(Y19:Y25)</f>
        <v>2459771.58</v>
      </c>
      <c r="Z26" s="68">
        <f t="shared" si="6"/>
        <v>87.09187665370436</v>
      </c>
    </row>
    <row r="27" spans="1:26" ht="22.5" customHeight="1" thickBot="1">
      <c r="A27" s="18"/>
      <c r="B27" s="86" t="s">
        <v>33</v>
      </c>
      <c r="C27" s="87">
        <f>C10+C18+C26</f>
        <v>167908841</v>
      </c>
      <c r="D27" s="88">
        <f>D10+D18+D26</f>
        <v>167581813.40000004</v>
      </c>
      <c r="E27" s="89">
        <f t="shared" si="0"/>
        <v>99.80523503226375</v>
      </c>
      <c r="F27" s="90">
        <f>F10+F18+F26</f>
        <v>142783117</v>
      </c>
      <c r="G27" s="91">
        <f>G10+G18+G26</f>
        <v>127845428.67</v>
      </c>
      <c r="H27" s="89">
        <f t="shared" si="1"/>
        <v>89.53819706149152</v>
      </c>
      <c r="I27" s="91">
        <f>I10+I18+I26</f>
        <v>35736777</v>
      </c>
      <c r="J27" s="91">
        <f>J10+J18+J26</f>
        <v>30982966.42</v>
      </c>
      <c r="K27" s="89">
        <f t="shared" si="2"/>
        <v>86.69770757446874</v>
      </c>
      <c r="L27" s="91">
        <f>L10+L18+L26</f>
        <v>1026398</v>
      </c>
      <c r="M27" s="91">
        <f>M10+M18+M26</f>
        <v>952478.78</v>
      </c>
      <c r="N27" s="89">
        <f>N10+N18+N26</f>
        <v>92.7981913448779</v>
      </c>
      <c r="O27" s="91">
        <f>O10+O18+O26</f>
        <v>47904221</v>
      </c>
      <c r="P27" s="91">
        <f>P10+P18+P26</f>
        <v>42165363.300000004</v>
      </c>
      <c r="Q27" s="89">
        <f>P27/O27*100</f>
        <v>88.02014189939548</v>
      </c>
      <c r="R27" s="91"/>
      <c r="S27" s="91"/>
      <c r="T27" s="90"/>
      <c r="U27" s="91">
        <f>U10+U18+U26</f>
        <v>39459914</v>
      </c>
      <c r="V27" s="91">
        <f>V10+V18+V26</f>
        <v>37553369.46</v>
      </c>
      <c r="W27" s="89">
        <f t="shared" si="5"/>
        <v>95.16840168480853</v>
      </c>
      <c r="X27" s="91">
        <f>X10+X18+X26</f>
        <v>10531920</v>
      </c>
      <c r="Y27" s="91">
        <f>Y10+Y18+Y26</f>
        <v>8791772.379999999</v>
      </c>
      <c r="Z27" s="92">
        <f t="shared" si="6"/>
        <v>83.4773942453038</v>
      </c>
    </row>
    <row r="28" spans="1:26" ht="28.5" customHeight="1" thickBot="1">
      <c r="A28" s="62"/>
      <c r="B28" s="93" t="s">
        <v>34</v>
      </c>
      <c r="C28" s="93">
        <v>756310353</v>
      </c>
      <c r="D28" s="93">
        <v>709516110.71</v>
      </c>
      <c r="E28" s="94">
        <f t="shared" si="0"/>
        <v>93.81282536932297</v>
      </c>
      <c r="F28" s="95">
        <v>706153349</v>
      </c>
      <c r="G28" s="95">
        <v>607838781.5799999</v>
      </c>
      <c r="H28" s="94">
        <f t="shared" si="1"/>
        <v>86.07744797086559</v>
      </c>
      <c r="I28" s="96">
        <v>5409024</v>
      </c>
      <c r="J28" s="96">
        <v>4843550.93</v>
      </c>
      <c r="K28" s="94">
        <f t="shared" si="2"/>
        <v>89.54574670032892</v>
      </c>
      <c r="L28" s="97"/>
      <c r="M28" s="95"/>
      <c r="N28" s="94"/>
      <c r="O28" s="97">
        <v>208856222</v>
      </c>
      <c r="P28" s="96">
        <v>163635204.72</v>
      </c>
      <c r="Q28" s="94">
        <f>P28/O28*100</f>
        <v>78.34825467636774</v>
      </c>
      <c r="R28" s="97">
        <v>96395935</v>
      </c>
      <c r="S28" s="96">
        <v>86823747.94</v>
      </c>
      <c r="T28" s="94">
        <f>S28/R28*100</f>
        <v>90.06992664161616</v>
      </c>
      <c r="U28" s="97"/>
      <c r="V28" s="96"/>
      <c r="W28" s="94"/>
      <c r="X28" s="97">
        <v>13778294</v>
      </c>
      <c r="Y28" s="96">
        <v>12329772.81</v>
      </c>
      <c r="Z28" s="98">
        <f t="shared" si="6"/>
        <v>89.48693365085693</v>
      </c>
    </row>
    <row r="29" spans="1:26" ht="24.75" customHeight="1" thickBot="1">
      <c r="A29" s="37"/>
      <c r="B29" s="99" t="s">
        <v>35</v>
      </c>
      <c r="C29" s="100">
        <f>C27+C28</f>
        <v>924219194</v>
      </c>
      <c r="D29" s="101">
        <f>D27+D28</f>
        <v>877097924.1100001</v>
      </c>
      <c r="E29" s="102">
        <f t="shared" si="0"/>
        <v>94.90150494645539</v>
      </c>
      <c r="F29" s="100">
        <f>F27+F28</f>
        <v>848936466</v>
      </c>
      <c r="G29" s="100">
        <f>G27+G28</f>
        <v>735684210.2499999</v>
      </c>
      <c r="H29" s="102">
        <f t="shared" si="1"/>
        <v>86.65951336928433</v>
      </c>
      <c r="I29" s="103">
        <f>I27+I28</f>
        <v>41145801</v>
      </c>
      <c r="J29" s="103">
        <f>J27+J28</f>
        <v>35826517.35</v>
      </c>
      <c r="K29" s="104">
        <f t="shared" si="2"/>
        <v>87.07211059033703</v>
      </c>
      <c r="L29" s="105">
        <f>L27+L28</f>
        <v>1026398</v>
      </c>
      <c r="M29" s="105">
        <f>M27+M28</f>
        <v>952478.78</v>
      </c>
      <c r="N29" s="104">
        <f>N27+N28</f>
        <v>92.7981913448779</v>
      </c>
      <c r="O29" s="105">
        <f>O27+O28</f>
        <v>256760443</v>
      </c>
      <c r="P29" s="105">
        <f>P27+P28</f>
        <v>205800568.02</v>
      </c>
      <c r="Q29" s="104">
        <f>P29/O29*100</f>
        <v>80.15275469048791</v>
      </c>
      <c r="R29" s="105">
        <f>R27+R28</f>
        <v>96395935</v>
      </c>
      <c r="S29" s="105">
        <f>S27+S28</f>
        <v>86823747.94</v>
      </c>
      <c r="T29" s="104">
        <f>S29/R29*100</f>
        <v>90.06992664161616</v>
      </c>
      <c r="U29" s="105">
        <f>U27+U28</f>
        <v>39459914</v>
      </c>
      <c r="V29" s="105">
        <f>V27+V28</f>
        <v>37553369.46</v>
      </c>
      <c r="W29" s="104">
        <f>V29/U29*100</f>
        <v>95.16840168480853</v>
      </c>
      <c r="X29" s="105">
        <f>X27+X28</f>
        <v>24310214</v>
      </c>
      <c r="Y29" s="105">
        <f>Y27+Y28</f>
        <v>21121545.189999998</v>
      </c>
      <c r="Z29" s="106">
        <f t="shared" si="6"/>
        <v>86.88341941374928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2018-12-17T09:53:44Z</cp:lastPrinted>
  <dcterms:created xsi:type="dcterms:W3CDTF">2018-12-17T09:53:28Z</dcterms:created>
  <dcterms:modified xsi:type="dcterms:W3CDTF">2018-12-17T09:55:42Z</dcterms:modified>
  <cp:category/>
  <cp:version/>
  <cp:contentType/>
  <cp:contentStatus/>
</cp:coreProperties>
</file>