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640" activeTab="0"/>
  </bookViews>
  <sheets>
    <sheet name="щопонеділка" sheetId="1" r:id="rId1"/>
    <sheet name="Видатки 1805" sheetId="2" r:id="rId2"/>
    <sheet name="доходи 1805" sheetId="3" r:id="rId3"/>
  </sheets>
  <definedNames>
    <definedName name="_xlnm.Print_Titles" localSheetId="2">'доходи 1805'!$A:$A</definedName>
  </definedNames>
  <calcPr fullCalcOnLoad="1"/>
</workbook>
</file>

<file path=xl/sharedStrings.xml><?xml version="1.0" encoding="utf-8"?>
<sst xmlns="http://schemas.openxmlformats.org/spreadsheetml/2006/main" count="502" uniqueCount="139">
  <si>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</si>
  <si>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</si>
  <si>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</si>
  <si>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</si>
  <si>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</si>
  <si>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</si>
  <si>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</si>
  <si>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</si>
  <si>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</t>
  </si>
  <si>
    <t xml:space="preserve">  в тому числі:</t>
  </si>
  <si>
    <t>Зведений бюджет Дергачівського р-ну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</si>
  <si>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</si>
  <si>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</si>
  <si>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</si>
  <si>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</si>
  <si>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</si>
  <si>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</si>
  <si>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</si>
  <si>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Зареєстровані фінансові зобов'язання</t>
  </si>
  <si>
    <t>Залишки асигнувань на вказаний період</t>
  </si>
  <si>
    <t>% виконання на вказаний період</t>
  </si>
  <si>
    <t>20310200000</t>
  </si>
  <si>
    <t>Дергачівський р-н</t>
  </si>
  <si>
    <t>20310301000</t>
  </si>
  <si>
    <t>місто Дергачі</t>
  </si>
  <si>
    <t>20310401000</t>
  </si>
  <si>
    <t>селище Вільшани</t>
  </si>
  <si>
    <t>20310402000</t>
  </si>
  <si>
    <t>селище Козача Лопань</t>
  </si>
  <si>
    <t>20310403000</t>
  </si>
  <si>
    <t>селище Мала Данилівка</t>
  </si>
  <si>
    <t>20310404000</t>
  </si>
  <si>
    <t>селище Пересічне</t>
  </si>
  <si>
    <t>20310405000</t>
  </si>
  <si>
    <t>селище Прудянка</t>
  </si>
  <si>
    <t>20310406000</t>
  </si>
  <si>
    <t>селище Слатине</t>
  </si>
  <si>
    <t>20310407000</t>
  </si>
  <si>
    <t>селище Солоницівка</t>
  </si>
  <si>
    <t>20310501000</t>
  </si>
  <si>
    <t>с.Безруки</t>
  </si>
  <si>
    <t>20310502000</t>
  </si>
  <si>
    <t>с.Польова</t>
  </si>
  <si>
    <t>20310503000</t>
  </si>
  <si>
    <t>с.Протопопівка</t>
  </si>
  <si>
    <t>20310504000</t>
  </si>
  <si>
    <t>с.Проходи</t>
  </si>
  <si>
    <t>20310505000</t>
  </si>
  <si>
    <t>с.Руська Лозова</t>
  </si>
  <si>
    <t>20310506000</t>
  </si>
  <si>
    <t>с.Токарівка</t>
  </si>
  <si>
    <t>20310507000</t>
  </si>
  <si>
    <t>с.Черкаська Лозова</t>
  </si>
  <si>
    <t xml:space="preserve">Усього </t>
  </si>
  <si>
    <t>100000</t>
  </si>
  <si>
    <t>110000</t>
  </si>
  <si>
    <t>120000</t>
  </si>
  <si>
    <t>130000</t>
  </si>
  <si>
    <t>170000</t>
  </si>
  <si>
    <t>250000</t>
  </si>
  <si>
    <t>Залишки асигнувань до кінця року</t>
  </si>
  <si>
    <t>Загальний фонд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</si>
  <si>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</si>
  <si>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</si>
  <si>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</si>
  <si>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</si>
  <si>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</si>
  <si>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080000</t>
  </si>
  <si>
    <t>Охорона здоров`я</t>
  </si>
  <si>
    <t>090000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</si>
  <si>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</si>
  <si>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</si>
  <si>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</si>
  <si>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</si>
  <si>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</si>
  <si>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</si>
  <si>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</si>
  <si>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</si>
  <si>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</si>
  <si>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</si>
  <si>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</si>
  <si>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</si>
  <si>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</si>
  <si>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</si>
  <si>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</si>
  <si>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</si>
  <si>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</si>
  <si>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</si>
  <si>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</si>
  <si>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</si>
  <si>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</si>
  <si>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</si>
  <si>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</si>
  <si>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</si>
  <si>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</si>
  <si>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</si>
  <si>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</si>
  <si>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</si>
  <si>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</si>
  <si>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</si>
  <si>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</si>
  <si>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</si>
  <si>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</si>
  <si>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</si>
  <si>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</si>
  <si>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</si>
  <si>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Інформація про надходження та використання коштів місцевих бюджетів Дергачівського району (станом на 05.05.2015 р.)</t>
  </si>
  <si>
    <t>затерджено з урахуванням змін
січень-травень</t>
  </si>
  <si>
    <t>виконання по доходах за січень-травень</t>
  </si>
  <si>
    <t>касові січень-травень</t>
  </si>
  <si>
    <t>Аналіз виконання плану по доходах</t>
  </si>
  <si>
    <t>Назва бюджету</t>
  </si>
  <si>
    <t>Всього (без урах. трансф.)</t>
  </si>
  <si>
    <t>Всього</t>
  </si>
  <si>
    <t xml:space="preserve"> Уточ.пл.</t>
  </si>
  <si>
    <t>Факт</t>
  </si>
  <si>
    <t>Бюджет Дергачівського р-ну</t>
  </si>
  <si>
    <t>Бюджет  міста Дергачі</t>
  </si>
  <si>
    <t>Бюджет  селища Вільшани</t>
  </si>
  <si>
    <t>Бюджет  селища Козача Лопань</t>
  </si>
  <si>
    <t>Бюджет  селища Мала Данилівка</t>
  </si>
  <si>
    <t>Бюджет  селища Пересічне</t>
  </si>
  <si>
    <t>Бюджет  селища Прудянка</t>
  </si>
  <si>
    <t>Бюджет  селища Слатине</t>
  </si>
  <si>
    <t>Бюджет  селища Солоницівка</t>
  </si>
  <si>
    <t>Бюджет  с.Безруки</t>
  </si>
  <si>
    <t>Бюджет  с.Польова</t>
  </si>
  <si>
    <t>Бюджет  с.Протопопівка</t>
  </si>
  <si>
    <t>Бюджет  с.Проходи</t>
  </si>
  <si>
    <t>Бюджет  с.Руська Лозова</t>
  </si>
  <si>
    <t>Бюджет  с.Токарівка</t>
  </si>
  <si>
    <t>Бюджет  с.Черкаська Лозова</t>
  </si>
  <si>
    <t>Всього:</t>
  </si>
  <si>
    <t>Аналіз фінансування установ на 15.05.2015</t>
  </si>
  <si>
    <t>Станом на 18.05.2015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</si>
  <si>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</si>
  <si>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</si>
  <si>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</si>
  <si>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На 15.05.2015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</si>
</sst>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5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174" fontId="8" fillId="0" borderId="0" xfId="342" applyNumberFormat="1" applyFont="1" applyFill="1" applyBorder="1" applyAlignment="1">
      <alignment vertical="center" wrapText="1"/>
      <protection/>
    </xf>
    <xf numFmtId="174" fontId="8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4" fontId="8" fillId="0" borderId="0" xfId="333" applyNumberFormat="1" applyFont="1" applyFill="1" applyBorder="1" applyAlignment="1">
      <alignment vertical="center" wrapText="1"/>
      <protection/>
    </xf>
    <xf numFmtId="173" fontId="8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" fontId="8" fillId="0" borderId="10" xfId="337" applyNumberFormat="1" applyFont="1" applyFill="1" applyBorder="1" applyAlignment="1">
      <alignment vertical="center" wrapText="1"/>
      <protection/>
    </xf>
    <xf numFmtId="174" fontId="5" fillId="0" borderId="0" xfId="342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 wrapText="1"/>
    </xf>
    <xf numFmtId="1" fontId="5" fillId="0" borderId="11" xfId="337" applyNumberFormat="1" applyFont="1" applyFill="1" applyBorder="1" applyAlignment="1">
      <alignment vertical="center" wrapText="1"/>
      <protection/>
    </xf>
    <xf numFmtId="1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5" fillId="0" borderId="11" xfId="341" applyNumberFormat="1" applyFont="1" applyFill="1" applyBorder="1" applyAlignment="1">
      <alignment vertical="center" wrapText="1"/>
      <protection/>
    </xf>
    <xf numFmtId="174" fontId="0" fillId="0" borderId="11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173" fontId="8" fillId="0" borderId="0" xfId="342" applyNumberFormat="1" applyFont="1" applyFill="1" applyBorder="1" applyAlignment="1">
      <alignment vertical="center" wrapText="1"/>
      <protection/>
    </xf>
    <xf numFmtId="173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5" fillId="0" borderId="0" xfId="343" applyFont="1" applyFill="1" applyBorder="1" applyAlignment="1">
      <alignment horizontal="center" vertical="center"/>
      <protection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1" fontId="5" fillId="0" borderId="16" xfId="337" applyNumberFormat="1" applyFont="1" applyFill="1" applyBorder="1" applyAlignment="1">
      <alignment vertical="center" wrapText="1"/>
      <protection/>
    </xf>
    <xf numFmtId="174" fontId="0" fillId="0" borderId="16" xfId="0" applyNumberFormat="1" applyFont="1" applyFill="1" applyBorder="1" applyAlignment="1">
      <alignment vertical="center" wrapText="1"/>
    </xf>
    <xf numFmtId="1" fontId="5" fillId="0" borderId="12" xfId="337" applyNumberFormat="1" applyFont="1" applyFill="1" applyBorder="1" applyAlignment="1">
      <alignment vertical="center" wrapText="1"/>
      <protection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172" fontId="2" fillId="0" borderId="22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2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0" fillId="4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172" fontId="2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vertical="center"/>
    </xf>
    <xf numFmtId="174" fontId="0" fillId="0" borderId="12" xfId="0" applyNumberFormat="1" applyFont="1" applyFill="1" applyBorder="1" applyAlignment="1">
      <alignment vertical="center"/>
    </xf>
    <xf numFmtId="172" fontId="2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172" fontId="2" fillId="0" borderId="31" xfId="0" applyNumberFormat="1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172" fontId="2" fillId="0" borderId="32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172" fontId="2" fillId="0" borderId="16" xfId="0" applyNumberFormat="1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2" fillId="0" borderId="34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35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vertical="center"/>
    </xf>
    <xf numFmtId="14" fontId="0" fillId="0" borderId="16" xfId="0" applyNumberFormat="1" applyFont="1" applyFill="1" applyBorder="1" applyAlignment="1">
      <alignment vertical="center"/>
    </xf>
    <xf numFmtId="172" fontId="2" fillId="0" borderId="2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5" fillId="0" borderId="0" xfId="336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72" fontId="2" fillId="0" borderId="36" xfId="0" applyNumberFormat="1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vertical="center"/>
    </xf>
    <xf numFmtId="172" fontId="2" fillId="0" borderId="41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8" fillId="0" borderId="11" xfId="335" applyFont="1" applyBorder="1" applyAlignment="1">
      <alignment horizontal="center" vertical="center" wrapText="1"/>
      <protection/>
    </xf>
    <xf numFmtId="0" fontId="8" fillId="0" borderId="11" xfId="335" applyFont="1" applyBorder="1" applyAlignment="1" quotePrefix="1">
      <alignment vertical="center" wrapText="1"/>
      <protection/>
    </xf>
    <xf numFmtId="0" fontId="8" fillId="0" borderId="11" xfId="335" applyFont="1" applyBorder="1" applyAlignment="1">
      <alignment vertical="center" wrapText="1"/>
      <protection/>
    </xf>
    <xf numFmtId="173" fontId="8" fillId="0" borderId="11" xfId="335" applyNumberFormat="1" applyFont="1" applyBorder="1" applyAlignment="1">
      <alignment vertical="center" wrapText="1"/>
      <protection/>
    </xf>
    <xf numFmtId="0" fontId="5" fillId="0" borderId="11" xfId="335" applyBorder="1" applyAlignment="1" quotePrefix="1">
      <alignment vertical="center" wrapText="1"/>
      <protection/>
    </xf>
    <xf numFmtId="0" fontId="5" fillId="0" borderId="11" xfId="335" applyBorder="1" applyAlignment="1">
      <alignment vertical="center" wrapText="1"/>
      <protection/>
    </xf>
    <xf numFmtId="173" fontId="5" fillId="0" borderId="11" xfId="335" applyNumberFormat="1" applyBorder="1" applyAlignment="1">
      <alignment vertical="center" wrapText="1"/>
      <protection/>
    </xf>
    <xf numFmtId="175" fontId="8" fillId="0" borderId="11" xfId="335" applyNumberFormat="1" applyFont="1" applyBorder="1" applyAlignment="1">
      <alignment vertical="center" wrapText="1"/>
      <protection/>
    </xf>
    <xf numFmtId="0" fontId="0" fillId="0" borderId="24" xfId="0" applyFont="1" applyFill="1" applyBorder="1" applyAlignment="1">
      <alignment vertical="center"/>
    </xf>
    <xf numFmtId="0" fontId="5" fillId="0" borderId="0" xfId="339">
      <alignment/>
      <protection/>
    </xf>
    <xf numFmtId="0" fontId="8" fillId="0" borderId="0" xfId="339" applyFont="1" applyAlignment="1">
      <alignment horizontal="center"/>
      <protection/>
    </xf>
    <xf numFmtId="0" fontId="5" fillId="0" borderId="0" xfId="339" applyAlignment="1">
      <alignment horizontal="right"/>
      <protection/>
    </xf>
    <xf numFmtId="0" fontId="8" fillId="0" borderId="11" xfId="339" applyFont="1" applyBorder="1" applyAlignment="1">
      <alignment horizontal="center" vertical="center" wrapText="1"/>
      <protection/>
    </xf>
    <xf numFmtId="0" fontId="8" fillId="0" borderId="11" xfId="339" applyFont="1" applyBorder="1" applyAlignment="1" quotePrefix="1">
      <alignment vertical="center" wrapText="1"/>
      <protection/>
    </xf>
    <xf numFmtId="0" fontId="8" fillId="0" borderId="11" xfId="339" applyFont="1" applyBorder="1" applyAlignment="1">
      <alignment vertical="center" wrapText="1"/>
      <protection/>
    </xf>
    <xf numFmtId="173" fontId="8" fillId="0" borderId="11" xfId="339" applyNumberFormat="1" applyFont="1" applyBorder="1" applyAlignment="1">
      <alignment vertical="center" wrapText="1"/>
      <protection/>
    </xf>
    <xf numFmtId="0" fontId="5" fillId="0" borderId="11" xfId="339" applyBorder="1" applyAlignment="1" quotePrefix="1">
      <alignment vertical="center" wrapText="1"/>
      <protection/>
    </xf>
    <xf numFmtId="0" fontId="5" fillId="0" borderId="11" xfId="339" applyBorder="1" applyAlignment="1">
      <alignment vertical="center" wrapText="1"/>
      <protection/>
    </xf>
    <xf numFmtId="173" fontId="5" fillId="0" borderId="11" xfId="339" applyNumberFormat="1" applyBorder="1" applyAlignment="1">
      <alignment vertical="center" wrapText="1"/>
      <protection/>
    </xf>
    <xf numFmtId="0" fontId="5" fillId="0" borderId="0" xfId="339" applyAlignment="1">
      <alignment vertical="center"/>
      <protection/>
    </xf>
    <xf numFmtId="0" fontId="5" fillId="0" borderId="0" xfId="340">
      <alignment/>
      <protection/>
    </xf>
    <xf numFmtId="0" fontId="8" fillId="0" borderId="0" xfId="340" applyFont="1" applyAlignment="1">
      <alignment horizontal="center"/>
      <protection/>
    </xf>
    <xf numFmtId="0" fontId="5" fillId="0" borderId="11" xfId="340" applyBorder="1">
      <alignment/>
      <protection/>
    </xf>
    <xf numFmtId="0" fontId="8" fillId="0" borderId="11" xfId="340" applyFont="1" applyBorder="1" applyAlignment="1">
      <alignment horizontal="center"/>
      <protection/>
    </xf>
    <xf numFmtId="0" fontId="8" fillId="24" borderId="11" xfId="340" applyFont="1" applyFill="1" applyBorder="1">
      <alignment/>
      <protection/>
    </xf>
    <xf numFmtId="173" fontId="5" fillId="0" borderId="11" xfId="334" applyNumberFormat="1" applyBorder="1" applyAlignment="1">
      <alignment vertical="center" wrapText="1"/>
      <protection/>
    </xf>
    <xf numFmtId="173" fontId="8" fillId="0" borderId="11" xfId="334" applyNumberFormat="1" applyFont="1" applyBorder="1" applyAlignment="1">
      <alignment vertical="center" wrapText="1"/>
      <protection/>
    </xf>
    <xf numFmtId="173" fontId="5" fillId="0" borderId="11" xfId="344" applyNumberFormat="1" applyBorder="1" applyAlignment="1">
      <alignment vertical="center" wrapText="1"/>
      <protection/>
    </xf>
    <xf numFmtId="173" fontId="8" fillId="0" borderId="0" xfId="334" applyNumberFormat="1" applyFont="1" applyBorder="1" applyAlignment="1">
      <alignment vertical="center" wrapText="1"/>
      <protection/>
    </xf>
    <xf numFmtId="2" fontId="5" fillId="0" borderId="0" xfId="338" applyNumberFormat="1" applyFont="1" applyFill="1" applyBorder="1" applyAlignment="1">
      <alignment vertical="center"/>
      <protection/>
    </xf>
    <xf numFmtId="173" fontId="8" fillId="0" borderId="0" xfId="339" applyNumberFormat="1" applyFont="1" applyBorder="1" applyAlignment="1">
      <alignment vertical="center" wrapText="1"/>
      <protection/>
    </xf>
    <xf numFmtId="0" fontId="0" fillId="4" borderId="27" xfId="0" applyFont="1" applyFill="1" applyBorder="1" applyAlignment="1">
      <alignment horizontal="center" vertical="center"/>
    </xf>
    <xf numFmtId="0" fontId="9" fillId="0" borderId="0" xfId="339" applyFont="1" applyAlignment="1">
      <alignment horizontal="center"/>
      <protection/>
    </xf>
    <xf numFmtId="0" fontId="8" fillId="0" borderId="0" xfId="339" applyFont="1" applyAlignment="1">
      <alignment horizontal="center"/>
      <protection/>
    </xf>
    <xf numFmtId="1" fontId="2" fillId="0" borderId="0" xfId="0" applyNumberFormat="1" applyFont="1" applyFill="1" applyBorder="1" applyAlignment="1">
      <alignment horizontal="right" vertical="center"/>
    </xf>
    <xf numFmtId="0" fontId="8" fillId="0" borderId="0" xfId="340" applyFont="1" applyFill="1" applyBorder="1">
      <alignment/>
      <protection/>
    </xf>
    <xf numFmtId="174" fontId="2" fillId="0" borderId="22" xfId="0" applyNumberFormat="1" applyFont="1" applyFill="1" applyBorder="1" applyAlignment="1">
      <alignment vertical="center"/>
    </xf>
    <xf numFmtId="1" fontId="8" fillId="0" borderId="22" xfId="337" applyNumberFormat="1" applyFont="1" applyFill="1" applyBorder="1" applyAlignment="1">
      <alignment vertical="center" wrapText="1"/>
      <protection/>
    </xf>
    <xf numFmtId="172" fontId="2" fillId="0" borderId="22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35" xfId="0" applyNumberFormat="1" applyFont="1" applyFill="1" applyBorder="1" applyAlignment="1">
      <alignment horizontal="right" vertical="center"/>
    </xf>
    <xf numFmtId="0" fontId="8" fillId="0" borderId="16" xfId="340" applyFont="1" applyBorder="1">
      <alignment/>
      <protection/>
    </xf>
    <xf numFmtId="173" fontId="8" fillId="0" borderId="16" xfId="344" applyNumberFormat="1" applyFont="1" applyBorder="1" applyAlignment="1">
      <alignment vertical="center" wrapText="1"/>
      <protection/>
    </xf>
    <xf numFmtId="173" fontId="8" fillId="0" borderId="16" xfId="339" applyNumberFormat="1" applyFont="1" applyBorder="1" applyAlignment="1">
      <alignment vertical="center" wrapText="1"/>
      <protection/>
    </xf>
    <xf numFmtId="0" fontId="0" fillId="4" borderId="3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8" fillId="0" borderId="11" xfId="340" applyFont="1" applyBorder="1" applyAlignment="1">
      <alignment horizontal="center"/>
      <protection/>
    </xf>
    <xf numFmtId="0" fontId="5" fillId="0" borderId="11" xfId="340" applyBorder="1" applyAlignment="1">
      <alignment horizontal="center"/>
      <protection/>
    </xf>
    <xf numFmtId="0" fontId="10" fillId="0" borderId="0" xfId="340" applyFont="1" applyAlignment="1">
      <alignment horizontal="center"/>
      <protection/>
    </xf>
    <xf numFmtId="0" fontId="8" fillId="0" borderId="0" xfId="340" applyFont="1" applyAlignment="1">
      <alignment horizontal="center"/>
      <protection/>
    </xf>
    <xf numFmtId="0" fontId="9" fillId="0" borderId="0" xfId="340" applyFont="1" applyAlignment="1">
      <alignment horizontal="center"/>
      <protection/>
    </xf>
  </cellXfs>
  <cellStyles count="34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31 10 2011" xfId="333"/>
    <cellStyle name="Обычный_Видатки 1805" xfId="334"/>
    <cellStyle name="Обычный_Видатки КФКВ" xfId="335"/>
    <cellStyle name="Обычный_доходи" xfId="336"/>
    <cellStyle name="Обычный_жовтень касові" xfId="337"/>
    <cellStyle name="Обычный_залишки" xfId="338"/>
    <cellStyle name="Обычный_Книга1" xfId="339"/>
    <cellStyle name="Обычный_Книга2" xfId="340"/>
    <cellStyle name="Обычный_КФК" xfId="341"/>
    <cellStyle name="Обычный_Лист1" xfId="342"/>
    <cellStyle name="Обычный_серпень профінансовано" xfId="343"/>
    <cellStyle name="Обычный_щопонеділка" xfId="344"/>
    <cellStyle name="Followed Hyperlink" xfId="345"/>
    <cellStyle name="Плохой" xfId="346"/>
    <cellStyle name="Пояснение" xfId="347"/>
    <cellStyle name="Примечание" xfId="348"/>
    <cellStyle name="Percent" xfId="349"/>
    <cellStyle name="Связанная ячейка" xfId="350"/>
    <cellStyle name="Текст предупреждения" xfId="351"/>
    <cellStyle name="Comma" xfId="352"/>
    <cellStyle name="Comma [0]" xfId="353"/>
    <cellStyle name="Хороший" xfId="3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H49"/>
  <sheetViews>
    <sheetView tabSelected="1" workbookViewId="0" topLeftCell="B22">
      <selection activeCell="D9" sqref="D9"/>
    </sheetView>
  </sheetViews>
  <sheetFormatPr defaultColWidth="9.140625" defaultRowHeight="12.75"/>
  <cols>
    <col min="1" max="1" width="10.140625" style="41" hidden="1" customWidth="1"/>
    <col min="2" max="2" width="23.421875" style="40" customWidth="1"/>
    <col min="3" max="4" width="18.140625" style="40" customWidth="1"/>
    <col min="5" max="5" width="12.8515625" style="40" customWidth="1"/>
    <col min="6" max="6" width="14.57421875" style="40" customWidth="1"/>
    <col min="7" max="7" width="14.00390625" style="40" customWidth="1"/>
    <col min="8" max="8" width="6.140625" style="40" customWidth="1"/>
    <col min="9" max="9" width="12.421875" style="40" customWidth="1"/>
    <col min="10" max="10" width="14.00390625" style="40" customWidth="1"/>
    <col min="11" max="11" width="6.140625" style="40" customWidth="1"/>
    <col min="12" max="12" width="13.57421875" style="40" customWidth="1"/>
    <col min="13" max="13" width="10.7109375" style="40" customWidth="1"/>
    <col min="14" max="14" width="6.140625" style="40" customWidth="1"/>
    <col min="15" max="15" width="13.57421875" style="40" customWidth="1"/>
    <col min="16" max="16" width="14.421875" style="40" customWidth="1"/>
    <col min="17" max="17" width="6.7109375" style="40" customWidth="1"/>
    <col min="18" max="18" width="12.140625" style="40" customWidth="1"/>
    <col min="19" max="19" width="11.7109375" style="40" customWidth="1"/>
    <col min="20" max="20" width="7.140625" style="40" customWidth="1"/>
    <col min="21" max="21" width="13.28125" style="40" customWidth="1"/>
    <col min="22" max="22" width="12.7109375" style="40" customWidth="1"/>
    <col min="23" max="23" width="7.7109375" style="40" customWidth="1"/>
    <col min="24" max="24" width="12.57421875" style="40" customWidth="1"/>
    <col min="25" max="25" width="11.8515625" style="40" customWidth="1"/>
    <col min="26" max="26" width="6.57421875" style="40" customWidth="1"/>
    <col min="27" max="29" width="9.140625" style="40" customWidth="1"/>
    <col min="30" max="30" width="11.8515625" style="40" customWidth="1"/>
    <col min="31" max="16384" width="9.140625" style="40" customWidth="1"/>
  </cols>
  <sheetData>
    <row r="1" spans="2:4" ht="12.75">
      <c r="B1" s="42"/>
      <c r="C1" s="42"/>
      <c r="D1" s="42"/>
    </row>
    <row r="2" spans="2:4" ht="12.75">
      <c r="B2" s="43">
        <v>42136</v>
      </c>
      <c r="C2" s="43"/>
      <c r="D2" s="43"/>
    </row>
    <row r="5" spans="2:26" ht="18">
      <c r="B5" s="146" t="s">
        <v>106</v>
      </c>
      <c r="C5" s="146"/>
      <c r="D5" s="146"/>
      <c r="E5" s="146"/>
      <c r="F5" s="146"/>
      <c r="G5" s="146"/>
      <c r="H5" s="146"/>
      <c r="I5" s="146"/>
      <c r="J5" s="146"/>
      <c r="K5" s="146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ht="13.5" thickBot="1"/>
    <row r="7" spans="1:26" ht="13.5" customHeight="1" thickBot="1">
      <c r="A7" s="106"/>
      <c r="B7" s="44"/>
      <c r="C7" s="158" t="s">
        <v>84</v>
      </c>
      <c r="D7" s="159"/>
      <c r="E7" s="160"/>
      <c r="F7" s="152" t="s">
        <v>103</v>
      </c>
      <c r="G7" s="153"/>
      <c r="H7" s="154"/>
      <c r="I7" s="143" t="s">
        <v>9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5"/>
    </row>
    <row r="8" spans="1:26" ht="27.75" customHeight="1" thickBot="1">
      <c r="A8" s="48"/>
      <c r="B8" s="129" t="s">
        <v>7</v>
      </c>
      <c r="C8" s="161"/>
      <c r="D8" s="162"/>
      <c r="E8" s="163"/>
      <c r="F8" s="155"/>
      <c r="G8" s="156"/>
      <c r="H8" s="157"/>
      <c r="I8" s="143" t="s">
        <v>4</v>
      </c>
      <c r="J8" s="144"/>
      <c r="K8" s="145"/>
      <c r="L8" s="143" t="s">
        <v>104</v>
      </c>
      <c r="M8" s="144"/>
      <c r="N8" s="145"/>
      <c r="O8" s="148" t="s">
        <v>0</v>
      </c>
      <c r="P8" s="149"/>
      <c r="Q8" s="149"/>
      <c r="R8" s="149" t="s">
        <v>1</v>
      </c>
      <c r="S8" s="149"/>
      <c r="T8" s="149"/>
      <c r="U8" s="151" t="s">
        <v>105</v>
      </c>
      <c r="V8" s="149"/>
      <c r="W8" s="149"/>
      <c r="X8" s="149" t="s">
        <v>2</v>
      </c>
      <c r="Y8" s="149"/>
      <c r="Z8" s="150"/>
    </row>
    <row r="9" spans="1:26" ht="87.75" customHeight="1" thickBot="1">
      <c r="A9" s="48"/>
      <c r="B9" s="161"/>
      <c r="C9" s="32" t="s">
        <v>107</v>
      </c>
      <c r="D9" s="27" t="s">
        <v>108</v>
      </c>
      <c r="E9" s="26" t="s">
        <v>3</v>
      </c>
      <c r="F9" s="31" t="s">
        <v>107</v>
      </c>
      <c r="G9" s="26" t="s">
        <v>109</v>
      </c>
      <c r="H9" s="26" t="s">
        <v>3</v>
      </c>
      <c r="I9" s="31" t="s">
        <v>107</v>
      </c>
      <c r="J9" s="26" t="s">
        <v>109</v>
      </c>
      <c r="K9" s="25" t="s">
        <v>3</v>
      </c>
      <c r="L9" s="31" t="s">
        <v>107</v>
      </c>
      <c r="M9" s="26" t="s">
        <v>109</v>
      </c>
      <c r="N9" s="25" t="s">
        <v>3</v>
      </c>
      <c r="O9" s="31" t="s">
        <v>107</v>
      </c>
      <c r="P9" s="26" t="s">
        <v>109</v>
      </c>
      <c r="Q9" s="25" t="s">
        <v>3</v>
      </c>
      <c r="R9" s="31" t="s">
        <v>107</v>
      </c>
      <c r="S9" s="26" t="s">
        <v>109</v>
      </c>
      <c r="T9" s="25" t="s">
        <v>3</v>
      </c>
      <c r="U9" s="31" t="s">
        <v>107</v>
      </c>
      <c r="V9" s="26" t="s">
        <v>109</v>
      </c>
      <c r="W9" s="25" t="s">
        <v>3</v>
      </c>
      <c r="X9" s="31" t="s">
        <v>107</v>
      </c>
      <c r="Y9" s="26" t="s">
        <v>109</v>
      </c>
      <c r="Z9" s="33" t="s">
        <v>3</v>
      </c>
    </row>
    <row r="10" spans="1:26" ht="42.75" customHeight="1" thickBot="1">
      <c r="A10" s="45"/>
      <c r="B10" s="46" t="s">
        <v>85</v>
      </c>
      <c r="C10" s="120">
        <v>7089549</v>
      </c>
      <c r="D10" s="120">
        <v>9281592.95</v>
      </c>
      <c r="E10" s="47">
        <f>D10/C10*100</f>
        <v>130.91937089369154</v>
      </c>
      <c r="F10" s="125">
        <v>7922634</v>
      </c>
      <c r="G10" s="125">
        <v>6346517.230000001</v>
      </c>
      <c r="H10" s="4">
        <f>G10/F10*100</f>
        <v>80.1061519439116</v>
      </c>
      <c r="I10" s="116">
        <v>1157360</v>
      </c>
      <c r="J10" s="116">
        <v>900868.04</v>
      </c>
      <c r="K10" s="4">
        <f>J10/I10*100</f>
        <v>77.83818690813577</v>
      </c>
      <c r="L10" s="5"/>
      <c r="M10" s="3"/>
      <c r="N10" s="6"/>
      <c r="O10" s="116">
        <v>3796083</v>
      </c>
      <c r="P10" s="116">
        <v>3367838.93</v>
      </c>
      <c r="Q10" s="4">
        <f aca="true" t="shared" si="0" ref="Q10:Q15">P10/O10*100</f>
        <v>88.71879065868686</v>
      </c>
      <c r="R10" s="18"/>
      <c r="S10" s="18"/>
      <c r="T10" s="4"/>
      <c r="U10" s="116">
        <v>2676191</v>
      </c>
      <c r="V10" s="116">
        <v>1970896.43</v>
      </c>
      <c r="W10" s="4">
        <f>V10/U10*100</f>
        <v>73.64558172417439</v>
      </c>
      <c r="X10" s="10"/>
      <c r="Y10" s="10"/>
      <c r="Z10" s="35"/>
    </row>
    <row r="11" spans="1:26" ht="39.75" customHeight="1">
      <c r="A11" s="48"/>
      <c r="B11" s="49" t="s">
        <v>86</v>
      </c>
      <c r="C11" s="120">
        <v>1222583</v>
      </c>
      <c r="D11" s="120">
        <v>1580669.51</v>
      </c>
      <c r="E11" s="96">
        <f aca="true" t="shared" si="1" ref="E11:E28">D11/C11*100</f>
        <v>129.28934150074065</v>
      </c>
      <c r="F11" s="125">
        <v>1232683</v>
      </c>
      <c r="G11" s="125">
        <v>1010515.07</v>
      </c>
      <c r="H11" s="50">
        <f aca="true" t="shared" si="2" ref="H11:H28">G11/F11*100</f>
        <v>81.97688051185908</v>
      </c>
      <c r="I11" s="116">
        <v>356592</v>
      </c>
      <c r="J11" s="116">
        <v>300201.25</v>
      </c>
      <c r="K11" s="50">
        <f aca="true" t="shared" si="3" ref="K11:K17">J11/I11*100</f>
        <v>84.18619879301835</v>
      </c>
      <c r="L11" s="30"/>
      <c r="M11" s="30"/>
      <c r="N11" s="50"/>
      <c r="O11" s="116">
        <v>539740</v>
      </c>
      <c r="P11" s="116">
        <v>449331.29</v>
      </c>
      <c r="Q11" s="50">
        <f t="shared" si="0"/>
        <v>83.2495812798755</v>
      </c>
      <c r="R11" s="51"/>
      <c r="S11" s="51"/>
      <c r="T11" s="50"/>
      <c r="U11" s="116">
        <v>129482</v>
      </c>
      <c r="V11" s="116">
        <v>83633.52</v>
      </c>
      <c r="W11" s="50">
        <f aca="true" t="shared" si="4" ref="W11:W17">V11/U11*100</f>
        <v>64.5908466041612</v>
      </c>
      <c r="X11" s="116">
        <v>206869</v>
      </c>
      <c r="Y11" s="116">
        <v>177349.01</v>
      </c>
      <c r="Z11" s="52">
        <f aca="true" t="shared" si="5" ref="Z11:Z17">Y11/X11*100</f>
        <v>85.73010455892377</v>
      </c>
    </row>
    <row r="12" spans="1:26" ht="25.5">
      <c r="A12" s="48"/>
      <c r="B12" s="53" t="s">
        <v>89</v>
      </c>
      <c r="C12" s="120">
        <v>980954</v>
      </c>
      <c r="D12" s="120">
        <v>1210268.38</v>
      </c>
      <c r="E12" s="94">
        <f t="shared" si="1"/>
        <v>123.37667005792319</v>
      </c>
      <c r="F12" s="125">
        <v>1130282</v>
      </c>
      <c r="G12" s="125">
        <v>986298.57</v>
      </c>
      <c r="H12" s="55">
        <f t="shared" si="2"/>
        <v>87.26128258257674</v>
      </c>
      <c r="I12" s="116">
        <v>434518</v>
      </c>
      <c r="J12" s="116">
        <v>386097.4</v>
      </c>
      <c r="K12" s="55">
        <f t="shared" si="3"/>
        <v>88.85648005376072</v>
      </c>
      <c r="L12" s="14"/>
      <c r="M12" s="14"/>
      <c r="N12" s="55"/>
      <c r="O12" s="116">
        <v>428573</v>
      </c>
      <c r="P12" s="116">
        <v>387567.22</v>
      </c>
      <c r="Q12" s="55">
        <f t="shared" si="0"/>
        <v>90.43201974926092</v>
      </c>
      <c r="R12" s="17"/>
      <c r="S12" s="17"/>
      <c r="T12" s="55"/>
      <c r="U12" s="116">
        <v>59747</v>
      </c>
      <c r="V12" s="116">
        <v>43901.3</v>
      </c>
      <c r="W12" s="55">
        <f t="shared" si="4"/>
        <v>73.47866838502351</v>
      </c>
      <c r="X12" s="116">
        <v>204344</v>
      </c>
      <c r="Y12" s="116">
        <v>165932.65</v>
      </c>
      <c r="Z12" s="56">
        <f t="shared" si="5"/>
        <v>81.20260443174256</v>
      </c>
    </row>
    <row r="13" spans="1:26" ht="25.5">
      <c r="A13" s="48"/>
      <c r="B13" s="53" t="s">
        <v>90</v>
      </c>
      <c r="C13" s="120">
        <v>3629268</v>
      </c>
      <c r="D13" s="120">
        <v>3790681.37</v>
      </c>
      <c r="E13" s="94">
        <f t="shared" si="1"/>
        <v>104.44754617184513</v>
      </c>
      <c r="F13" s="125">
        <v>4075209</v>
      </c>
      <c r="G13" s="125">
        <v>3704523.49</v>
      </c>
      <c r="H13" s="55">
        <f t="shared" si="2"/>
        <v>90.90388959192032</v>
      </c>
      <c r="I13" s="116">
        <v>1076842</v>
      </c>
      <c r="J13" s="116">
        <v>905575.87</v>
      </c>
      <c r="K13" s="55">
        <f t="shared" si="3"/>
        <v>84.09551911979659</v>
      </c>
      <c r="L13" s="15"/>
      <c r="M13" s="15"/>
      <c r="N13" s="55"/>
      <c r="O13" s="116">
        <v>852559</v>
      </c>
      <c r="P13" s="116">
        <v>805039.03</v>
      </c>
      <c r="Q13" s="55">
        <f t="shared" si="0"/>
        <v>94.42619572369772</v>
      </c>
      <c r="R13" s="17"/>
      <c r="S13" s="17"/>
      <c r="T13" s="55"/>
      <c r="U13" s="116">
        <v>1582825</v>
      </c>
      <c r="V13" s="116">
        <v>1520923.22</v>
      </c>
      <c r="W13" s="55">
        <f t="shared" si="4"/>
        <v>96.08915830872017</v>
      </c>
      <c r="X13" s="116">
        <v>480107</v>
      </c>
      <c r="Y13" s="116">
        <v>397709.37</v>
      </c>
      <c r="Z13" s="56">
        <f t="shared" si="5"/>
        <v>82.83765285655072</v>
      </c>
    </row>
    <row r="14" spans="1:26" ht="25.5">
      <c r="A14" s="48"/>
      <c r="B14" s="53" t="s">
        <v>87</v>
      </c>
      <c r="C14" s="120">
        <v>2351152</v>
      </c>
      <c r="D14" s="120">
        <v>2424251.73</v>
      </c>
      <c r="E14" s="94">
        <f t="shared" si="1"/>
        <v>103.10910268668296</v>
      </c>
      <c r="F14" s="125">
        <v>2625087</v>
      </c>
      <c r="G14" s="125">
        <v>2027714.79</v>
      </c>
      <c r="H14" s="55">
        <f t="shared" si="2"/>
        <v>77.2437176367869</v>
      </c>
      <c r="I14" s="116">
        <v>479802</v>
      </c>
      <c r="J14" s="116">
        <v>398353.82</v>
      </c>
      <c r="K14" s="55">
        <f t="shared" si="3"/>
        <v>83.02462682523208</v>
      </c>
      <c r="L14" s="116">
        <v>223354</v>
      </c>
      <c r="M14" s="116">
        <v>148026.14</v>
      </c>
      <c r="N14" s="55">
        <f>M14/L14*100</f>
        <v>66.27422835498805</v>
      </c>
      <c r="O14" s="116">
        <v>1279470</v>
      </c>
      <c r="P14" s="116">
        <v>1054663.79</v>
      </c>
      <c r="Q14" s="55">
        <f t="shared" si="0"/>
        <v>82.42973965782707</v>
      </c>
      <c r="R14" s="17"/>
      <c r="S14" s="17"/>
      <c r="T14" s="55"/>
      <c r="U14" s="116">
        <v>302880</v>
      </c>
      <c r="V14" s="116">
        <v>188268.87</v>
      </c>
      <c r="W14" s="55">
        <f t="shared" si="4"/>
        <v>62.15955824088748</v>
      </c>
      <c r="X14" s="116">
        <v>335581</v>
      </c>
      <c r="Y14" s="116">
        <v>237902.17</v>
      </c>
      <c r="Z14" s="56">
        <f t="shared" si="5"/>
        <v>70.8926220495201</v>
      </c>
    </row>
    <row r="15" spans="1:26" ht="25.5">
      <c r="A15" s="48"/>
      <c r="B15" s="53" t="s">
        <v>101</v>
      </c>
      <c r="C15" s="120">
        <v>407016</v>
      </c>
      <c r="D15" s="120">
        <v>382573.14</v>
      </c>
      <c r="E15" s="94">
        <f t="shared" si="1"/>
        <v>93.99461937614247</v>
      </c>
      <c r="F15" s="125">
        <v>430216</v>
      </c>
      <c r="G15" s="125">
        <v>338659.35</v>
      </c>
      <c r="H15" s="55">
        <f t="shared" si="2"/>
        <v>78.71844608289788</v>
      </c>
      <c r="I15" s="116">
        <v>151573</v>
      </c>
      <c r="J15" s="116">
        <v>136595.61</v>
      </c>
      <c r="K15" s="55">
        <f t="shared" si="3"/>
        <v>90.11869528214127</v>
      </c>
      <c r="L15" s="57"/>
      <c r="M15" s="58"/>
      <c r="N15" s="59"/>
      <c r="O15" s="116">
        <v>185324</v>
      </c>
      <c r="P15" s="116">
        <v>146986.42</v>
      </c>
      <c r="Q15" s="55">
        <f t="shared" si="0"/>
        <v>79.31321361507415</v>
      </c>
      <c r="R15" s="17"/>
      <c r="S15" s="17"/>
      <c r="T15" s="55"/>
      <c r="U15" s="116">
        <v>7690</v>
      </c>
      <c r="V15" s="116">
        <v>887</v>
      </c>
      <c r="W15" s="55">
        <f t="shared" si="4"/>
        <v>11.53446033810143</v>
      </c>
      <c r="X15" s="116">
        <v>85629</v>
      </c>
      <c r="Y15" s="116">
        <v>54190.32</v>
      </c>
      <c r="Z15" s="56">
        <f t="shared" si="5"/>
        <v>63.28500858354062</v>
      </c>
    </row>
    <row r="16" spans="1:26" ht="25.5">
      <c r="A16" s="48"/>
      <c r="B16" s="53" t="s">
        <v>102</v>
      </c>
      <c r="C16" s="120">
        <v>489439</v>
      </c>
      <c r="D16" s="120">
        <v>496118.47</v>
      </c>
      <c r="E16" s="94">
        <f t="shared" si="1"/>
        <v>101.3647196075507</v>
      </c>
      <c r="F16" s="125">
        <v>535495</v>
      </c>
      <c r="G16" s="125">
        <v>431317.34</v>
      </c>
      <c r="H16" s="55">
        <f t="shared" si="2"/>
        <v>80.54554010775078</v>
      </c>
      <c r="I16" s="116">
        <v>354936</v>
      </c>
      <c r="J16" s="116">
        <v>296254.28</v>
      </c>
      <c r="K16" s="55">
        <f t="shared" si="3"/>
        <v>83.46695742331013</v>
      </c>
      <c r="L16" s="57"/>
      <c r="M16" s="58"/>
      <c r="N16" s="60"/>
      <c r="O16" s="116"/>
      <c r="P16" s="116"/>
      <c r="Q16" s="55"/>
      <c r="R16" s="17"/>
      <c r="S16" s="17"/>
      <c r="T16" s="55"/>
      <c r="U16" s="116">
        <v>86970</v>
      </c>
      <c r="V16" s="116">
        <v>61090.76</v>
      </c>
      <c r="W16" s="55">
        <f t="shared" si="4"/>
        <v>70.24348625962976</v>
      </c>
      <c r="X16" s="116">
        <v>77089</v>
      </c>
      <c r="Y16" s="116">
        <v>58472.3</v>
      </c>
      <c r="Z16" s="56">
        <f t="shared" si="5"/>
        <v>75.85038072876806</v>
      </c>
    </row>
    <row r="17" spans="1:26" ht="26.25" thickBot="1">
      <c r="A17" s="61"/>
      <c r="B17" s="62" t="s">
        <v>88</v>
      </c>
      <c r="C17" s="120">
        <v>4491091</v>
      </c>
      <c r="D17" s="120">
        <v>5633439</v>
      </c>
      <c r="E17" s="95">
        <f t="shared" si="1"/>
        <v>125.4358684782829</v>
      </c>
      <c r="F17" s="125">
        <v>4513091</v>
      </c>
      <c r="G17" s="125">
        <v>2953446.13</v>
      </c>
      <c r="H17" s="63">
        <f t="shared" si="2"/>
        <v>65.4417588743502</v>
      </c>
      <c r="I17" s="116">
        <v>855813</v>
      </c>
      <c r="J17" s="116">
        <v>637620.5</v>
      </c>
      <c r="K17" s="63">
        <f t="shared" si="3"/>
        <v>74.50465230137893</v>
      </c>
      <c r="L17" s="64"/>
      <c r="M17" s="65"/>
      <c r="N17" s="66"/>
      <c r="O17" s="116">
        <v>1970953</v>
      </c>
      <c r="P17" s="116">
        <v>1640222.39</v>
      </c>
      <c r="Q17" s="63">
        <f>P17/O17*100</f>
        <v>83.21976170918332</v>
      </c>
      <c r="R17" s="29"/>
      <c r="S17" s="29"/>
      <c r="T17" s="63"/>
      <c r="U17" s="116">
        <v>1096493</v>
      </c>
      <c r="V17" s="116">
        <v>203493.99</v>
      </c>
      <c r="W17" s="63">
        <f t="shared" si="4"/>
        <v>18.558621897267013</v>
      </c>
      <c r="X17" s="116">
        <v>535846</v>
      </c>
      <c r="Y17" s="116">
        <v>432425.25</v>
      </c>
      <c r="Z17" s="54">
        <f t="shared" si="5"/>
        <v>80.69953867342483</v>
      </c>
    </row>
    <row r="18" spans="1:26" ht="26.25" thickBot="1">
      <c r="A18" s="67"/>
      <c r="B18" s="68" t="s">
        <v>97</v>
      </c>
      <c r="C18" s="69">
        <f>SUM(C11:C17)</f>
        <v>13571503</v>
      </c>
      <c r="D18" s="69">
        <f>SUM(D11:D17)</f>
        <v>15518001.600000001</v>
      </c>
      <c r="E18" s="91">
        <f t="shared" si="1"/>
        <v>114.34254260563476</v>
      </c>
      <c r="F18" s="71">
        <f>SUM(F11:F17)</f>
        <v>14542063</v>
      </c>
      <c r="G18" s="70">
        <f>SUM(G11:G17)</f>
        <v>11452474.739999998</v>
      </c>
      <c r="H18" s="38">
        <f t="shared" si="2"/>
        <v>78.75412683881234</v>
      </c>
      <c r="I18" s="70">
        <f>SUM(I11:I17)</f>
        <v>3710076</v>
      </c>
      <c r="J18" s="70">
        <f>SUM(J11:J17)</f>
        <v>3060698.7300000004</v>
      </c>
      <c r="K18" s="38">
        <f aca="true" t="shared" si="6" ref="K18:K28">J18/I18*100</f>
        <v>82.49692809527353</v>
      </c>
      <c r="L18" s="72">
        <f>SUM(L11:L17)</f>
        <v>223354</v>
      </c>
      <c r="M18" s="70">
        <f>SUM(M11:M17)</f>
        <v>148026.14</v>
      </c>
      <c r="N18" s="38">
        <f>M18/L18*100</f>
        <v>66.27422835498805</v>
      </c>
      <c r="O18" s="70">
        <f>SUM(O11:O17)</f>
        <v>5256619</v>
      </c>
      <c r="P18" s="70">
        <f>SUM(P11:P17)</f>
        <v>4483810.14</v>
      </c>
      <c r="Q18" s="38">
        <f>P18/O18*100</f>
        <v>85.29836649755289</v>
      </c>
      <c r="R18" s="73">
        <f>SUM(R11:R17)</f>
        <v>0</v>
      </c>
      <c r="S18" s="73">
        <f>SUM(S11:S17)</f>
        <v>0</v>
      </c>
      <c r="T18" s="38"/>
      <c r="U18" s="70">
        <f>SUM(U11:U17)</f>
        <v>3266087</v>
      </c>
      <c r="V18" s="70">
        <f>SUM(V11:V17)</f>
        <v>2102198.66</v>
      </c>
      <c r="W18" s="38">
        <f>V18/U18*100</f>
        <v>64.36444160856708</v>
      </c>
      <c r="X18" s="70">
        <f>SUM(X11:X17)</f>
        <v>1925465</v>
      </c>
      <c r="Y18" s="70">
        <f>SUM(Y11:Y17)</f>
        <v>1523981.07</v>
      </c>
      <c r="Z18" s="35">
        <f>Y18/X18*100</f>
        <v>79.14872874863994</v>
      </c>
    </row>
    <row r="19" spans="1:26" ht="25.5">
      <c r="A19" s="48"/>
      <c r="B19" s="49" t="s">
        <v>91</v>
      </c>
      <c r="C19" s="120">
        <v>155900</v>
      </c>
      <c r="D19" s="120">
        <v>347271.56</v>
      </c>
      <c r="E19" s="93">
        <f t="shared" si="1"/>
        <v>222.7527645926876</v>
      </c>
      <c r="F19" s="125">
        <v>179105</v>
      </c>
      <c r="G19" s="125">
        <v>144875.96</v>
      </c>
      <c r="H19" s="50">
        <f>G19/F19*100</f>
        <v>80.88884174087825</v>
      </c>
      <c r="I19" s="116">
        <v>179005</v>
      </c>
      <c r="J19" s="116">
        <v>144875.96</v>
      </c>
      <c r="K19" s="50">
        <f t="shared" si="6"/>
        <v>80.93402977570459</v>
      </c>
      <c r="L19" s="74"/>
      <c r="M19" s="75"/>
      <c r="N19" s="76"/>
      <c r="O19" s="77"/>
      <c r="P19" s="77"/>
      <c r="Q19" s="50"/>
      <c r="R19" s="19"/>
      <c r="S19" s="19"/>
      <c r="T19" s="50"/>
      <c r="U19" s="116">
        <v>100</v>
      </c>
      <c r="V19" s="116">
        <v>0</v>
      </c>
      <c r="W19" s="50"/>
      <c r="X19" s="20"/>
      <c r="Y19" s="20"/>
      <c r="Z19" s="52"/>
    </row>
    <row r="20" spans="1:26" ht="25.5">
      <c r="A20" s="48"/>
      <c r="B20" s="53" t="s">
        <v>100</v>
      </c>
      <c r="C20" s="120">
        <v>586303</v>
      </c>
      <c r="D20" s="120">
        <v>696465.51</v>
      </c>
      <c r="E20" s="94">
        <f t="shared" si="1"/>
        <v>118.78934782868245</v>
      </c>
      <c r="F20" s="125">
        <v>680322</v>
      </c>
      <c r="G20" s="125">
        <v>555671.65</v>
      </c>
      <c r="H20" s="55">
        <f t="shared" si="2"/>
        <v>81.6777423043794</v>
      </c>
      <c r="I20" s="116">
        <v>180588</v>
      </c>
      <c r="J20" s="116">
        <v>148965.46</v>
      </c>
      <c r="K20" s="55">
        <f t="shared" si="6"/>
        <v>82.48912441579728</v>
      </c>
      <c r="L20" s="78"/>
      <c r="M20" s="58"/>
      <c r="N20" s="60"/>
      <c r="O20" s="116">
        <v>281648</v>
      </c>
      <c r="P20" s="116">
        <v>254360.86</v>
      </c>
      <c r="Q20" s="55">
        <f>P20/O20*100</f>
        <v>90.31161591774128</v>
      </c>
      <c r="R20" s="17"/>
      <c r="S20" s="17"/>
      <c r="T20" s="55"/>
      <c r="U20" s="116">
        <v>18615</v>
      </c>
      <c r="V20" s="116">
        <v>8582.98</v>
      </c>
      <c r="W20" s="55">
        <f aca="true" t="shared" si="7" ref="W20:W27">V20/U20*100</f>
        <v>46.10786999731399</v>
      </c>
      <c r="X20" s="116">
        <v>197971</v>
      </c>
      <c r="Y20" s="116">
        <v>143762.35</v>
      </c>
      <c r="Z20" s="56">
        <f aca="true" t="shared" si="8" ref="Z20:Z28">Y20/X20*100</f>
        <v>72.61788342737067</v>
      </c>
    </row>
    <row r="21" spans="1:26" ht="25.5">
      <c r="A21" s="48"/>
      <c r="B21" s="53" t="s">
        <v>92</v>
      </c>
      <c r="C21" s="120">
        <v>221959</v>
      </c>
      <c r="D21" s="120">
        <v>227837.77</v>
      </c>
      <c r="E21" s="94">
        <f t="shared" si="1"/>
        <v>102.64858374744885</v>
      </c>
      <c r="F21" s="125">
        <v>360509</v>
      </c>
      <c r="G21" s="125">
        <v>237569.08</v>
      </c>
      <c r="H21" s="55">
        <f t="shared" si="2"/>
        <v>65.89823832414724</v>
      </c>
      <c r="I21" s="116">
        <v>188390</v>
      </c>
      <c r="J21" s="116">
        <v>121490.77</v>
      </c>
      <c r="K21" s="55">
        <f t="shared" si="6"/>
        <v>64.4889696905356</v>
      </c>
      <c r="L21" s="78"/>
      <c r="M21" s="58"/>
      <c r="N21" s="60"/>
      <c r="O21" s="16"/>
      <c r="P21" s="16"/>
      <c r="Q21" s="55"/>
      <c r="R21" s="17"/>
      <c r="S21" s="17"/>
      <c r="T21" s="55"/>
      <c r="U21" s="116">
        <v>18660</v>
      </c>
      <c r="V21" s="116">
        <v>2660</v>
      </c>
      <c r="W21" s="55">
        <f t="shared" si="7"/>
        <v>14.255091103965704</v>
      </c>
      <c r="X21" s="116">
        <v>153459</v>
      </c>
      <c r="Y21" s="116">
        <v>113418.31</v>
      </c>
      <c r="Z21" s="56">
        <f t="shared" si="8"/>
        <v>73.90789070696407</v>
      </c>
    </row>
    <row r="22" spans="1:26" ht="25.5">
      <c r="A22" s="48"/>
      <c r="B22" s="53" t="s">
        <v>93</v>
      </c>
      <c r="C22" s="120">
        <v>342784</v>
      </c>
      <c r="D22" s="120">
        <v>409276.3</v>
      </c>
      <c r="E22" s="94">
        <f t="shared" si="1"/>
        <v>119.3977256814787</v>
      </c>
      <c r="F22" s="125">
        <v>489256</v>
      </c>
      <c r="G22" s="125">
        <v>350801.37</v>
      </c>
      <c r="H22" s="55">
        <f t="shared" si="2"/>
        <v>71.70098476053435</v>
      </c>
      <c r="I22" s="116">
        <v>229316</v>
      </c>
      <c r="J22" s="116">
        <v>194509.28</v>
      </c>
      <c r="K22" s="55">
        <f t="shared" si="6"/>
        <v>84.82150395088</v>
      </c>
      <c r="L22" s="78"/>
      <c r="M22" s="58"/>
      <c r="N22" s="60"/>
      <c r="O22" s="13"/>
      <c r="P22" s="13"/>
      <c r="Q22" s="55"/>
      <c r="R22" s="17"/>
      <c r="S22" s="17"/>
      <c r="T22" s="55"/>
      <c r="U22" s="116">
        <v>167572</v>
      </c>
      <c r="V22" s="116">
        <v>106794.81</v>
      </c>
      <c r="W22" s="55">
        <f t="shared" si="7"/>
        <v>63.730700833074735</v>
      </c>
      <c r="X22" s="116">
        <v>92368</v>
      </c>
      <c r="Y22" s="116">
        <v>49497.28</v>
      </c>
      <c r="Z22" s="56">
        <f t="shared" si="8"/>
        <v>53.58704313182054</v>
      </c>
    </row>
    <row r="23" spans="1:26" ht="27.75" customHeight="1">
      <c r="A23" s="48"/>
      <c r="B23" s="53" t="s">
        <v>94</v>
      </c>
      <c r="C23" s="120">
        <v>355321</v>
      </c>
      <c r="D23" s="120">
        <v>384871.85</v>
      </c>
      <c r="E23" s="94">
        <f t="shared" si="1"/>
        <v>108.31666296109714</v>
      </c>
      <c r="F23" s="125">
        <v>674981</v>
      </c>
      <c r="G23" s="125">
        <v>416033.99</v>
      </c>
      <c r="H23" s="55">
        <f t="shared" si="2"/>
        <v>61.636400135707525</v>
      </c>
      <c r="I23" s="116">
        <v>317301</v>
      </c>
      <c r="J23" s="116">
        <v>252954.42</v>
      </c>
      <c r="K23" s="55">
        <f t="shared" si="6"/>
        <v>79.72065010825683</v>
      </c>
      <c r="L23" s="78"/>
      <c r="M23" s="58"/>
      <c r="N23" s="60"/>
      <c r="O23" s="13"/>
      <c r="P23" s="13"/>
      <c r="Q23" s="55"/>
      <c r="R23" s="17"/>
      <c r="S23" s="17"/>
      <c r="T23" s="55"/>
      <c r="U23" s="116">
        <v>198752</v>
      </c>
      <c r="V23" s="116">
        <v>80007.34</v>
      </c>
      <c r="W23" s="55">
        <f t="shared" si="7"/>
        <v>40.254860328449524</v>
      </c>
      <c r="X23" s="116">
        <v>103825</v>
      </c>
      <c r="Y23" s="116">
        <v>75272.23</v>
      </c>
      <c r="Z23" s="56">
        <f t="shared" si="8"/>
        <v>72.49913797254996</v>
      </c>
    </row>
    <row r="24" spans="1:30" ht="25.5">
      <c r="A24" s="48"/>
      <c r="B24" s="53" t="s">
        <v>99</v>
      </c>
      <c r="C24" s="120">
        <v>159071</v>
      </c>
      <c r="D24" s="120">
        <v>343058.94</v>
      </c>
      <c r="E24" s="94">
        <f t="shared" si="1"/>
        <v>215.66403681374982</v>
      </c>
      <c r="F24" s="125">
        <v>306965</v>
      </c>
      <c r="G24" s="125">
        <v>195099.69</v>
      </c>
      <c r="H24" s="55">
        <f t="shared" si="2"/>
        <v>63.557633606437214</v>
      </c>
      <c r="I24" s="116">
        <v>182414</v>
      </c>
      <c r="J24" s="116">
        <v>112021.87</v>
      </c>
      <c r="K24" s="55">
        <f t="shared" si="6"/>
        <v>61.41078535638712</v>
      </c>
      <c r="L24" s="78"/>
      <c r="M24" s="58"/>
      <c r="N24" s="60"/>
      <c r="O24" s="16"/>
      <c r="P24" s="16"/>
      <c r="Q24" s="55"/>
      <c r="R24" s="17"/>
      <c r="S24" s="17"/>
      <c r="T24" s="55"/>
      <c r="U24" s="116">
        <v>18080</v>
      </c>
      <c r="V24" s="116">
        <v>8600</v>
      </c>
      <c r="W24" s="55">
        <f t="shared" si="7"/>
        <v>47.56637168141593</v>
      </c>
      <c r="X24" s="116">
        <v>106471</v>
      </c>
      <c r="Y24" s="116">
        <v>74477.82</v>
      </c>
      <c r="Z24" s="56">
        <f t="shared" si="8"/>
        <v>69.95127311662331</v>
      </c>
      <c r="AD24" s="8"/>
    </row>
    <row r="25" spans="1:26" ht="26.25" thickBot="1">
      <c r="A25" s="61"/>
      <c r="B25" s="62" t="s">
        <v>95</v>
      </c>
      <c r="C25" s="120">
        <v>2067883</v>
      </c>
      <c r="D25" s="120">
        <v>2977893.18</v>
      </c>
      <c r="E25" s="95">
        <f t="shared" si="1"/>
        <v>144.00685048428755</v>
      </c>
      <c r="F25" s="125">
        <v>2299408</v>
      </c>
      <c r="G25" s="125">
        <v>1512033.85</v>
      </c>
      <c r="H25" s="63">
        <f t="shared" si="2"/>
        <v>65.75752758971005</v>
      </c>
      <c r="I25" s="116">
        <v>643433</v>
      </c>
      <c r="J25" s="116">
        <v>398714.99</v>
      </c>
      <c r="K25" s="63">
        <f t="shared" si="6"/>
        <v>61.96682327452897</v>
      </c>
      <c r="L25" s="79"/>
      <c r="M25" s="65"/>
      <c r="N25" s="66"/>
      <c r="O25" s="28">
        <v>1015712</v>
      </c>
      <c r="P25" s="116">
        <v>771694.41</v>
      </c>
      <c r="Q25" s="63">
        <f>P25/O25*100</f>
        <v>75.97571063451058</v>
      </c>
      <c r="R25" s="29"/>
      <c r="S25" s="29"/>
      <c r="T25" s="63"/>
      <c r="U25" s="116">
        <v>553133</v>
      </c>
      <c r="V25" s="116">
        <v>290439.81</v>
      </c>
      <c r="W25" s="63">
        <f t="shared" si="7"/>
        <v>52.50813276372952</v>
      </c>
      <c r="X25" s="116">
        <v>67130</v>
      </c>
      <c r="Y25" s="116">
        <v>51184.64</v>
      </c>
      <c r="Z25" s="54">
        <f t="shared" si="8"/>
        <v>76.24704305079696</v>
      </c>
    </row>
    <row r="26" spans="1:26" ht="37.5" customHeight="1" thickBot="1">
      <c r="A26" s="48"/>
      <c r="B26" s="68" t="s">
        <v>98</v>
      </c>
      <c r="C26" s="69">
        <f>SUM(C19:C25)</f>
        <v>3889221</v>
      </c>
      <c r="D26" s="70">
        <f>SUM(D19:D25)</f>
        <v>5386675.11</v>
      </c>
      <c r="E26" s="92">
        <f>D26/C26*100</f>
        <v>138.50267470015206</v>
      </c>
      <c r="F26" s="71">
        <f>SUM(F19:F25)</f>
        <v>4990546</v>
      </c>
      <c r="G26" s="70">
        <f>SUM(G19:G25)</f>
        <v>3412085.59</v>
      </c>
      <c r="H26" s="38">
        <f t="shared" si="2"/>
        <v>68.3709876634741</v>
      </c>
      <c r="I26" s="70">
        <f>SUM(I19:I25)</f>
        <v>1920447</v>
      </c>
      <c r="J26" s="70">
        <f>SUM(J19:J25)</f>
        <v>1373532.75</v>
      </c>
      <c r="K26" s="38">
        <f t="shared" si="6"/>
        <v>71.52151296026393</v>
      </c>
      <c r="L26" s="73">
        <f>SUM(L19:L25)</f>
        <v>0</v>
      </c>
      <c r="M26" s="73">
        <f>SUM(M19:M25)</f>
        <v>0</v>
      </c>
      <c r="N26" s="72">
        <f>SUM(N19:N25)</f>
        <v>0</v>
      </c>
      <c r="O26" s="70">
        <f>SUM(O19:O25)</f>
        <v>1297360</v>
      </c>
      <c r="P26" s="70">
        <f>SUM(P19:P25)</f>
        <v>1026055.27</v>
      </c>
      <c r="Q26" s="38">
        <f>P26/O26*100</f>
        <v>79.08793781217241</v>
      </c>
      <c r="R26" s="73"/>
      <c r="S26" s="73"/>
      <c r="T26" s="38"/>
      <c r="U26" s="70">
        <f>SUM(U19:U25)</f>
        <v>974912</v>
      </c>
      <c r="V26" s="70">
        <f>SUM(V19:V25)</f>
        <v>497084.94</v>
      </c>
      <c r="W26" s="38">
        <f t="shared" si="7"/>
        <v>50.98767273353902</v>
      </c>
      <c r="X26" s="70">
        <f>SUM(X19:X25)</f>
        <v>721224</v>
      </c>
      <c r="Y26" s="70">
        <f>SUM(Y19:Y25)</f>
        <v>507612.63</v>
      </c>
      <c r="Z26" s="35">
        <f t="shared" si="8"/>
        <v>70.38210458886559</v>
      </c>
    </row>
    <row r="27" spans="1:26" ht="22.5" customHeight="1" thickBot="1">
      <c r="A27" s="48"/>
      <c r="B27" s="48" t="s">
        <v>5</v>
      </c>
      <c r="C27" s="69">
        <f>C10+C18+C26</f>
        <v>24550273</v>
      </c>
      <c r="D27" s="70">
        <f aca="true" t="shared" si="9" ref="D27:J27">D10+D18+D26</f>
        <v>30186269.66</v>
      </c>
      <c r="E27" s="47">
        <f t="shared" si="1"/>
        <v>122.95696125252864</v>
      </c>
      <c r="F27" s="71">
        <f t="shared" si="9"/>
        <v>27455243</v>
      </c>
      <c r="G27" s="70">
        <f t="shared" si="9"/>
        <v>21211077.56</v>
      </c>
      <c r="H27" s="36">
        <f t="shared" si="2"/>
        <v>77.2569288860419</v>
      </c>
      <c r="I27" s="70">
        <f t="shared" si="9"/>
        <v>6787883</v>
      </c>
      <c r="J27" s="70">
        <f t="shared" si="9"/>
        <v>5335099.5200000005</v>
      </c>
      <c r="K27" s="36">
        <f t="shared" si="6"/>
        <v>78.59739951322085</v>
      </c>
      <c r="L27" s="70">
        <f>L10+L18+L26</f>
        <v>223354</v>
      </c>
      <c r="M27" s="70">
        <f>M10+M18+M26</f>
        <v>148026.14</v>
      </c>
      <c r="N27" s="80">
        <f>N10+N18+N26</f>
        <v>66.27422835498805</v>
      </c>
      <c r="O27" s="70">
        <f>O10+O18+O26</f>
        <v>10350062</v>
      </c>
      <c r="P27" s="70">
        <f>P10+P18+P26</f>
        <v>8877704.34</v>
      </c>
      <c r="Q27" s="36">
        <f>P27/O27*100</f>
        <v>85.77440734171448</v>
      </c>
      <c r="R27" s="70"/>
      <c r="S27" s="70"/>
      <c r="T27" s="37"/>
      <c r="U27" s="70">
        <f>U10+U18+U26</f>
        <v>6917190</v>
      </c>
      <c r="V27" s="70">
        <f>V10+V18+V26</f>
        <v>4570180.03</v>
      </c>
      <c r="W27" s="36">
        <f t="shared" si="7"/>
        <v>66.06989297677237</v>
      </c>
      <c r="X27" s="70">
        <f>X10+X18+X26</f>
        <v>2646689</v>
      </c>
      <c r="Y27" s="70">
        <f>Y10+Y18+Y26</f>
        <v>2031593.7000000002</v>
      </c>
      <c r="Z27" s="39">
        <f t="shared" si="8"/>
        <v>76.759819533009</v>
      </c>
    </row>
    <row r="28" spans="1:26" ht="28.5" customHeight="1" thickBot="1">
      <c r="A28" s="34"/>
      <c r="B28" s="34" t="s">
        <v>96</v>
      </c>
      <c r="C28" s="140">
        <v>120598760</v>
      </c>
      <c r="D28" s="140">
        <v>110924205.35</v>
      </c>
      <c r="E28" s="91">
        <f t="shared" si="1"/>
        <v>91.97789873627225</v>
      </c>
      <c r="F28" s="141">
        <v>119861386</v>
      </c>
      <c r="G28" s="141">
        <v>103634407.10999995</v>
      </c>
      <c r="H28" s="36">
        <f t="shared" si="2"/>
        <v>86.46187948302213</v>
      </c>
      <c r="I28" s="142">
        <v>732560</v>
      </c>
      <c r="J28" s="142">
        <v>564172.35</v>
      </c>
      <c r="K28" s="36">
        <f t="shared" si="6"/>
        <v>77.0138077427105</v>
      </c>
      <c r="L28" s="134"/>
      <c r="M28" s="135"/>
      <c r="N28" s="136"/>
      <c r="O28" s="142">
        <v>32468510</v>
      </c>
      <c r="P28" s="142">
        <v>27791603.689999986</v>
      </c>
      <c r="Q28" s="36">
        <f>P28/O28*100</f>
        <v>85.59556225401161</v>
      </c>
      <c r="R28" s="142">
        <v>23984363</v>
      </c>
      <c r="S28" s="142">
        <v>17807012.489999995</v>
      </c>
      <c r="T28" s="36">
        <f>S28/R28*100</f>
        <v>74.2442586029906</v>
      </c>
      <c r="U28" s="134"/>
      <c r="V28" s="135"/>
      <c r="W28" s="36"/>
      <c r="X28" s="142">
        <v>4363067</v>
      </c>
      <c r="Y28" s="142">
        <v>3060151</v>
      </c>
      <c r="Z28" s="39">
        <f t="shared" si="8"/>
        <v>70.13761191382117</v>
      </c>
    </row>
    <row r="29" spans="1:26" ht="24.75" customHeight="1" thickBot="1">
      <c r="A29" s="61"/>
      <c r="B29" s="97" t="s">
        <v>6</v>
      </c>
      <c r="C29" s="137">
        <f>C27+C28</f>
        <v>145149033</v>
      </c>
      <c r="D29" s="138">
        <f aca="true" t="shared" si="10" ref="D29:J29">D27+D28</f>
        <v>141110475.01</v>
      </c>
      <c r="E29" s="47">
        <f>D29/C29*100</f>
        <v>97.2176473335513</v>
      </c>
      <c r="F29" s="139">
        <f t="shared" si="10"/>
        <v>147316629</v>
      </c>
      <c r="G29" s="138">
        <f t="shared" si="10"/>
        <v>124845484.66999996</v>
      </c>
      <c r="H29" s="38">
        <f>G29/F29*100</f>
        <v>84.74636265943877</v>
      </c>
      <c r="I29" s="138">
        <f t="shared" si="10"/>
        <v>7520443</v>
      </c>
      <c r="J29" s="138">
        <f t="shared" si="10"/>
        <v>5899271.87</v>
      </c>
      <c r="K29" s="38">
        <f>J29/I29*100</f>
        <v>78.44314317653894</v>
      </c>
      <c r="L29" s="138">
        <f>L27+L28</f>
        <v>223354</v>
      </c>
      <c r="M29" s="138">
        <f>M27+M28</f>
        <v>148026.14</v>
      </c>
      <c r="N29" s="4">
        <f>N27+N28</f>
        <v>66.27422835498805</v>
      </c>
      <c r="O29" s="138">
        <f>O27+O28</f>
        <v>42818572</v>
      </c>
      <c r="P29" s="138">
        <f>P27+P28</f>
        <v>36669308.02999999</v>
      </c>
      <c r="Q29" s="38">
        <f>P29/O29*100</f>
        <v>85.63879250807334</v>
      </c>
      <c r="R29" s="138">
        <f>R27+R28</f>
        <v>23984363</v>
      </c>
      <c r="S29" s="138">
        <f>S27+S28</f>
        <v>17807012.489999995</v>
      </c>
      <c r="T29" s="38">
        <f>S29/R29*100</f>
        <v>74.2442586029906</v>
      </c>
      <c r="U29" s="138">
        <f>U27+U28</f>
        <v>6917190</v>
      </c>
      <c r="V29" s="138">
        <f>V27+V28</f>
        <v>4570180.03</v>
      </c>
      <c r="W29" s="38">
        <f>V29/U29*100</f>
        <v>66.06989297677237</v>
      </c>
      <c r="X29" s="138">
        <f>X27+X28</f>
        <v>7009756</v>
      </c>
      <c r="Y29" s="138">
        <f>Y27+Y28</f>
        <v>5091744.7</v>
      </c>
      <c r="Z29" s="35">
        <f>Y29/X29*100</f>
        <v>72.63797341876094</v>
      </c>
    </row>
    <row r="30" spans="2:26" ht="24.75" customHeight="1">
      <c r="B30" s="41"/>
      <c r="C30" s="133"/>
      <c r="D30" s="133"/>
      <c r="E30" s="23"/>
      <c r="F30" s="22"/>
      <c r="G30" s="126"/>
      <c r="H30" s="126"/>
      <c r="I30" s="81"/>
      <c r="J30" s="81"/>
      <c r="K30" s="41"/>
      <c r="L30" s="81"/>
      <c r="M30" s="81"/>
      <c r="N30" s="41"/>
      <c r="O30" s="81"/>
      <c r="P30" s="81"/>
      <c r="Q30" s="41"/>
      <c r="R30" s="81"/>
      <c r="S30" s="81"/>
      <c r="T30" s="41"/>
      <c r="U30" s="81"/>
      <c r="V30" s="81"/>
      <c r="W30" s="41"/>
      <c r="X30" s="81"/>
      <c r="Y30" s="81"/>
      <c r="Z30" s="41"/>
    </row>
    <row r="31" spans="2:60" ht="20.25" customHeight="1">
      <c r="B31" s="41"/>
      <c r="C31" s="41"/>
      <c r="D31" s="41"/>
      <c r="E31" s="41"/>
      <c r="F31" s="21"/>
      <c r="G31" s="127"/>
      <c r="H31" s="82"/>
      <c r="I31" s="128"/>
      <c r="J31" s="128"/>
      <c r="K31" s="128"/>
      <c r="L31" s="128"/>
      <c r="M31" s="2"/>
      <c r="N31" s="41"/>
      <c r="O31" s="128"/>
      <c r="P31" s="128"/>
      <c r="Q31" s="41"/>
      <c r="R31" s="132"/>
      <c r="S31" s="132"/>
      <c r="T31" s="41"/>
      <c r="U31" s="128"/>
      <c r="V31" s="128"/>
      <c r="W31" s="41"/>
      <c r="X31" s="128"/>
      <c r="Y31" s="128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</row>
    <row r="32" spans="2:60" ht="12.75">
      <c r="B32" s="41"/>
      <c r="C32" s="41"/>
      <c r="D32" s="41"/>
      <c r="E32" s="82"/>
      <c r="F32" s="82"/>
      <c r="G32" s="82"/>
      <c r="H32" s="41"/>
      <c r="I32" s="1"/>
      <c r="J32" s="1"/>
      <c r="K32" s="1"/>
      <c r="L32" s="1"/>
      <c r="M32" s="1"/>
      <c r="N32" s="1"/>
      <c r="O32" s="7"/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</row>
    <row r="33" spans="2:26" ht="27.75" customHeight="1">
      <c r="B33" s="41"/>
      <c r="C33" s="81"/>
      <c r="D33" s="81"/>
      <c r="E33" s="81"/>
      <c r="F33" s="81"/>
      <c r="G33" s="81"/>
      <c r="H33" s="83"/>
      <c r="I33" s="81"/>
      <c r="J33" s="82"/>
      <c r="K33" s="41"/>
      <c r="L33" s="41"/>
      <c r="M33" s="81"/>
      <c r="N33" s="41"/>
      <c r="O33" s="82"/>
      <c r="P33" s="82"/>
      <c r="Q33" s="41"/>
      <c r="R33" s="82"/>
      <c r="S33" s="82"/>
      <c r="T33" s="41"/>
      <c r="U33" s="82"/>
      <c r="V33" s="82"/>
      <c r="W33" s="41"/>
      <c r="X33" s="82"/>
      <c r="Y33" s="82"/>
      <c r="Z33" s="41"/>
    </row>
    <row r="34" spans="9:25" ht="12.75">
      <c r="I34" s="84"/>
      <c r="J34" s="85"/>
      <c r="K34" s="84"/>
      <c r="L34" s="84"/>
      <c r="M34" s="84"/>
      <c r="N34" s="84"/>
      <c r="O34" s="84"/>
      <c r="P34" s="85"/>
      <c r="Q34" s="84"/>
      <c r="R34" s="84"/>
      <c r="S34" s="85"/>
      <c r="T34" s="84"/>
      <c r="U34" s="84"/>
      <c r="V34" s="84"/>
      <c r="W34" s="84"/>
      <c r="X34" s="84"/>
      <c r="Y34" s="85"/>
    </row>
    <row r="35" spans="2:25" ht="12.75">
      <c r="B35" s="84"/>
      <c r="C35" s="84"/>
      <c r="D35" s="84"/>
      <c r="G35" s="86"/>
      <c r="Y35" s="86"/>
    </row>
    <row r="36" spans="2:9" ht="12.75">
      <c r="B36" s="41"/>
      <c r="C36" s="41"/>
      <c r="D36" s="41"/>
      <c r="E36" s="41"/>
      <c r="F36" s="87"/>
      <c r="G36" s="87"/>
      <c r="H36" s="87"/>
      <c r="I36" s="41"/>
    </row>
    <row r="37" spans="2:9" ht="12.75">
      <c r="B37" s="88"/>
      <c r="C37" s="88"/>
      <c r="D37" s="88"/>
      <c r="E37" s="41"/>
      <c r="F37" s="22"/>
      <c r="G37" s="23"/>
      <c r="H37" s="24"/>
      <c r="I37" s="41"/>
    </row>
    <row r="38" spans="2:9" ht="12.75">
      <c r="B38" s="88"/>
      <c r="C38" s="88"/>
      <c r="D38" s="88"/>
      <c r="E38" s="41"/>
      <c r="F38" s="9"/>
      <c r="G38" s="9"/>
      <c r="H38" s="24"/>
      <c r="I38" s="41"/>
    </row>
    <row r="39" spans="2:9" ht="12.75">
      <c r="B39" s="88"/>
      <c r="C39" s="88"/>
      <c r="D39" s="88"/>
      <c r="E39" s="41"/>
      <c r="F39" s="87"/>
      <c r="G39" s="87"/>
      <c r="H39" s="87"/>
      <c r="I39" s="41"/>
    </row>
    <row r="40" spans="2:9" ht="12.75">
      <c r="B40" s="88"/>
      <c r="C40" s="88"/>
      <c r="D40" s="88"/>
      <c r="E40" s="41"/>
      <c r="F40" s="12"/>
      <c r="G40" s="12"/>
      <c r="H40" s="41"/>
      <c r="I40" s="41"/>
    </row>
    <row r="41" spans="2:9" ht="12.75">
      <c r="B41" s="88"/>
      <c r="C41" s="88"/>
      <c r="D41" s="88"/>
      <c r="E41" s="41"/>
      <c r="F41" s="11"/>
      <c r="G41" s="11"/>
      <c r="H41" s="41"/>
      <c r="I41" s="41"/>
    </row>
    <row r="42" spans="2:9" ht="12.75">
      <c r="B42" s="88"/>
      <c r="C42" s="88"/>
      <c r="D42" s="88"/>
      <c r="E42" s="41"/>
      <c r="F42" s="41"/>
      <c r="G42" s="89"/>
      <c r="H42" s="41"/>
      <c r="I42" s="41"/>
    </row>
    <row r="43" spans="2:8" ht="12.75">
      <c r="B43" s="90"/>
      <c r="C43" s="90"/>
      <c r="D43" s="90"/>
      <c r="F43" s="41"/>
      <c r="G43" s="41"/>
      <c r="H43" s="41"/>
    </row>
    <row r="44" spans="6:8" ht="12.75">
      <c r="F44" s="41"/>
      <c r="G44" s="89"/>
      <c r="H44" s="41"/>
    </row>
    <row r="45" spans="6:8" ht="12.75">
      <c r="F45" s="41"/>
      <c r="G45" s="41"/>
      <c r="H45" s="41"/>
    </row>
    <row r="49" spans="6:7" ht="12.75">
      <c r="F49" s="85"/>
      <c r="G49" s="85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workbookViewId="0" topLeftCell="A58">
      <selection activeCell="H64" sqref="H64"/>
    </sheetView>
  </sheetViews>
  <sheetFormatPr defaultColWidth="9.140625" defaultRowHeight="12.75"/>
  <cols>
    <col min="1" max="1" width="10.7109375" style="107" customWidth="1"/>
    <col min="2" max="2" width="50.7109375" style="107" customWidth="1"/>
    <col min="3" max="4" width="15.7109375" style="107" hidden="1" customWidth="1"/>
    <col min="5" max="5" width="15.7109375" style="107" customWidth="1"/>
    <col min="6" max="7" width="15.7109375" style="107" hidden="1" customWidth="1"/>
    <col min="8" max="8" width="15.421875" style="107" customWidth="1"/>
    <col min="9" max="12" width="15.7109375" style="107" hidden="1" customWidth="1"/>
    <col min="13" max="16" width="15.7109375" style="107" customWidth="1"/>
    <col min="17" max="16384" width="9.140625" style="107" customWidth="1"/>
  </cols>
  <sheetData>
    <row r="1" ht="12.75">
      <c r="A1" s="107" t="s">
        <v>10</v>
      </c>
    </row>
    <row r="2" spans="1:12" ht="18">
      <c r="A2" s="130" t="s">
        <v>133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2.75">
      <c r="A3" s="131" t="s">
        <v>61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07" t="s">
        <v>134</v>
      </c>
      <c r="L4" s="109" t="s">
        <v>11</v>
      </c>
    </row>
    <row r="5" spans="1:16" s="108" customFormat="1" ht="63.75">
      <c r="A5" s="110" t="s">
        <v>12</v>
      </c>
      <c r="B5" s="110" t="s">
        <v>13</v>
      </c>
      <c r="C5" s="110" t="s">
        <v>14</v>
      </c>
      <c r="D5" s="110" t="s">
        <v>15</v>
      </c>
      <c r="E5" s="110" t="s">
        <v>16</v>
      </c>
      <c r="F5" s="110" t="s">
        <v>135</v>
      </c>
      <c r="G5" s="110" t="s">
        <v>136</v>
      </c>
      <c r="H5" s="110" t="s">
        <v>17</v>
      </c>
      <c r="I5" s="110" t="s">
        <v>137</v>
      </c>
      <c r="J5" s="110" t="s">
        <v>18</v>
      </c>
      <c r="K5" s="110" t="s">
        <v>19</v>
      </c>
      <c r="L5" s="110" t="s">
        <v>60</v>
      </c>
      <c r="M5" s="110" t="s">
        <v>20</v>
      </c>
      <c r="N5" s="110" t="s">
        <v>77</v>
      </c>
      <c r="O5" s="110" t="s">
        <v>78</v>
      </c>
      <c r="P5" s="110" t="s">
        <v>79</v>
      </c>
    </row>
    <row r="6" spans="1:17" ht="12.75">
      <c r="A6" s="111" t="s">
        <v>62</v>
      </c>
      <c r="B6" s="112" t="s">
        <v>63</v>
      </c>
      <c r="C6" s="113">
        <v>15065477</v>
      </c>
      <c r="D6" s="113">
        <v>16193314</v>
      </c>
      <c r="E6" s="113">
        <v>7520443</v>
      </c>
      <c r="F6" s="113">
        <v>5999242.469999999</v>
      </c>
      <c r="G6" s="113">
        <v>0</v>
      </c>
      <c r="H6" s="113">
        <v>5899271.869999999</v>
      </c>
      <c r="I6" s="113">
        <v>99970.6</v>
      </c>
      <c r="J6" s="113">
        <v>39868.96</v>
      </c>
      <c r="K6" s="113">
        <f aca="true" t="shared" si="0" ref="K6:K37">E6-F6</f>
        <v>1521200.5300000012</v>
      </c>
      <c r="L6" s="113">
        <f aca="true" t="shared" si="1" ref="L6:L37">D6-F6</f>
        <v>10194071.530000001</v>
      </c>
      <c r="M6" s="113">
        <f aca="true" t="shared" si="2" ref="M6:M37">IF(E6=0,0,(F6/E6)*100)</f>
        <v>79.7724611435789</v>
      </c>
      <c r="N6" s="113">
        <f aca="true" t="shared" si="3" ref="N6:N37">D6-H6</f>
        <v>10294042.13</v>
      </c>
      <c r="O6" s="113">
        <f aca="true" t="shared" si="4" ref="O6:O37">E6-H6</f>
        <v>1621171.1300000008</v>
      </c>
      <c r="P6" s="113">
        <f aca="true" t="shared" si="5" ref="P6:P37">IF(E6=0,0,(H6/E6)*100)</f>
        <v>78.44314317653892</v>
      </c>
      <c r="Q6" s="107">
        <f>H6/E6*100</f>
        <v>78.44314317653892</v>
      </c>
    </row>
    <row r="7" spans="1:17" ht="25.5">
      <c r="A7" s="114" t="s">
        <v>21</v>
      </c>
      <c r="B7" s="115" t="s">
        <v>22</v>
      </c>
      <c r="C7" s="116">
        <v>1676000</v>
      </c>
      <c r="D7" s="116">
        <v>1708647</v>
      </c>
      <c r="E7" s="116">
        <v>732560</v>
      </c>
      <c r="F7" s="116">
        <v>574393.65</v>
      </c>
      <c r="G7" s="116">
        <v>0</v>
      </c>
      <c r="H7" s="116">
        <v>564172.35</v>
      </c>
      <c r="I7" s="116">
        <v>10221.3</v>
      </c>
      <c r="J7" s="116">
        <v>2862</v>
      </c>
      <c r="K7" s="116">
        <f t="shared" si="0"/>
        <v>158166.34999999998</v>
      </c>
      <c r="L7" s="116">
        <f t="shared" si="1"/>
        <v>1134253.35</v>
      </c>
      <c r="M7" s="116">
        <f t="shared" si="2"/>
        <v>78.40909277055805</v>
      </c>
      <c r="N7" s="116">
        <f t="shared" si="3"/>
        <v>1144474.65</v>
      </c>
      <c r="O7" s="116">
        <f t="shared" si="4"/>
        <v>168387.65000000002</v>
      </c>
      <c r="P7" s="116">
        <f t="shared" si="5"/>
        <v>77.0138077427105</v>
      </c>
      <c r="Q7" s="107">
        <f>H7/E7*100</f>
        <v>77.0138077427105</v>
      </c>
    </row>
    <row r="8" spans="1:17" ht="25.5">
      <c r="A8" s="114" t="s">
        <v>23</v>
      </c>
      <c r="B8" s="115" t="s">
        <v>24</v>
      </c>
      <c r="C8" s="116">
        <v>2732026</v>
      </c>
      <c r="D8" s="116">
        <v>2732026</v>
      </c>
      <c r="E8" s="116">
        <v>1157360</v>
      </c>
      <c r="F8" s="116">
        <v>903696.68</v>
      </c>
      <c r="G8" s="116">
        <v>0</v>
      </c>
      <c r="H8" s="116">
        <v>900868.04</v>
      </c>
      <c r="I8" s="116">
        <v>2828.64</v>
      </c>
      <c r="J8" s="116">
        <v>7.4</v>
      </c>
      <c r="K8" s="116">
        <f t="shared" si="0"/>
        <v>253663.31999999995</v>
      </c>
      <c r="L8" s="116">
        <f t="shared" si="1"/>
        <v>1828329.3199999998</v>
      </c>
      <c r="M8" s="116">
        <f t="shared" si="2"/>
        <v>78.08259141494436</v>
      </c>
      <c r="N8" s="116">
        <f t="shared" si="3"/>
        <v>1831157.96</v>
      </c>
      <c r="O8" s="116">
        <f t="shared" si="4"/>
        <v>256491.95999999996</v>
      </c>
      <c r="P8" s="116">
        <f t="shared" si="5"/>
        <v>77.83818690813577</v>
      </c>
      <c r="Q8" s="107">
        <f>H8/E8*100</f>
        <v>77.83818690813577</v>
      </c>
    </row>
    <row r="9" spans="1:16" ht="25.5">
      <c r="A9" s="114" t="s">
        <v>25</v>
      </c>
      <c r="B9" s="115" t="s">
        <v>26</v>
      </c>
      <c r="C9" s="116">
        <v>777684</v>
      </c>
      <c r="D9" s="116">
        <v>919326</v>
      </c>
      <c r="E9" s="116">
        <v>356592</v>
      </c>
      <c r="F9" s="116">
        <v>300324.25</v>
      </c>
      <c r="G9" s="116">
        <v>0</v>
      </c>
      <c r="H9" s="116">
        <v>300201.25</v>
      </c>
      <c r="I9" s="116">
        <v>123</v>
      </c>
      <c r="J9" s="116">
        <v>123</v>
      </c>
      <c r="K9" s="116">
        <f t="shared" si="0"/>
        <v>56267.75</v>
      </c>
      <c r="L9" s="116">
        <f t="shared" si="1"/>
        <v>619001.75</v>
      </c>
      <c r="M9" s="116">
        <f t="shared" si="2"/>
        <v>84.22069199533361</v>
      </c>
      <c r="N9" s="116">
        <f t="shared" si="3"/>
        <v>619124.75</v>
      </c>
      <c r="O9" s="116">
        <f t="shared" si="4"/>
        <v>56390.75</v>
      </c>
      <c r="P9" s="116">
        <f t="shared" si="5"/>
        <v>84.18619879301835</v>
      </c>
    </row>
    <row r="10" spans="1:16" ht="25.5">
      <c r="A10" s="114" t="s">
        <v>27</v>
      </c>
      <c r="B10" s="115" t="s">
        <v>28</v>
      </c>
      <c r="C10" s="116">
        <v>778354</v>
      </c>
      <c r="D10" s="116">
        <v>873546</v>
      </c>
      <c r="E10" s="116">
        <v>434518</v>
      </c>
      <c r="F10" s="116">
        <v>388631.85</v>
      </c>
      <c r="G10" s="116">
        <v>0</v>
      </c>
      <c r="H10" s="116">
        <v>386097.4</v>
      </c>
      <c r="I10" s="116">
        <v>2534.45</v>
      </c>
      <c r="J10" s="116">
        <v>0</v>
      </c>
      <c r="K10" s="116">
        <f t="shared" si="0"/>
        <v>45886.15000000002</v>
      </c>
      <c r="L10" s="116">
        <f t="shared" si="1"/>
        <v>484914.15</v>
      </c>
      <c r="M10" s="116">
        <f t="shared" si="2"/>
        <v>89.43975853704565</v>
      </c>
      <c r="N10" s="116">
        <f t="shared" si="3"/>
        <v>487448.6</v>
      </c>
      <c r="O10" s="116">
        <f t="shared" si="4"/>
        <v>48420.59999999998</v>
      </c>
      <c r="P10" s="116">
        <f t="shared" si="5"/>
        <v>88.85648005376072</v>
      </c>
    </row>
    <row r="11" spans="1:16" ht="25.5">
      <c r="A11" s="114" t="s">
        <v>29</v>
      </c>
      <c r="B11" s="115" t="s">
        <v>30</v>
      </c>
      <c r="C11" s="116">
        <v>1846639</v>
      </c>
      <c r="D11" s="116">
        <v>1856639</v>
      </c>
      <c r="E11" s="116">
        <v>1076842</v>
      </c>
      <c r="F11" s="116">
        <v>906052.01</v>
      </c>
      <c r="G11" s="116">
        <v>0</v>
      </c>
      <c r="H11" s="116">
        <v>905575.87</v>
      </c>
      <c r="I11" s="116">
        <v>476.14</v>
      </c>
      <c r="J11" s="116">
        <v>25.2</v>
      </c>
      <c r="K11" s="116">
        <f t="shared" si="0"/>
        <v>170789.99</v>
      </c>
      <c r="L11" s="116">
        <f t="shared" si="1"/>
        <v>950586.99</v>
      </c>
      <c r="M11" s="116">
        <f t="shared" si="2"/>
        <v>84.13973544865449</v>
      </c>
      <c r="N11" s="116">
        <f t="shared" si="3"/>
        <v>951063.13</v>
      </c>
      <c r="O11" s="116">
        <f t="shared" si="4"/>
        <v>171266.13</v>
      </c>
      <c r="P11" s="116">
        <f t="shared" si="5"/>
        <v>84.09551911979659</v>
      </c>
    </row>
    <row r="12" spans="1:16" ht="25.5">
      <c r="A12" s="114" t="s">
        <v>31</v>
      </c>
      <c r="B12" s="115" t="s">
        <v>32</v>
      </c>
      <c r="C12" s="116">
        <v>1114148</v>
      </c>
      <c r="D12" s="116">
        <v>1114148</v>
      </c>
      <c r="E12" s="116">
        <v>479802</v>
      </c>
      <c r="F12" s="116">
        <v>405339.28</v>
      </c>
      <c r="G12" s="116">
        <v>0</v>
      </c>
      <c r="H12" s="116">
        <v>398353.82</v>
      </c>
      <c r="I12" s="116">
        <v>6985.46</v>
      </c>
      <c r="J12" s="116">
        <v>6626.29</v>
      </c>
      <c r="K12" s="116">
        <f t="shared" si="0"/>
        <v>74462.71999999997</v>
      </c>
      <c r="L12" s="116">
        <f t="shared" si="1"/>
        <v>708808.72</v>
      </c>
      <c r="M12" s="116">
        <f t="shared" si="2"/>
        <v>84.48053155259878</v>
      </c>
      <c r="N12" s="116">
        <f t="shared" si="3"/>
        <v>715794.1799999999</v>
      </c>
      <c r="O12" s="116">
        <f t="shared" si="4"/>
        <v>81448.18</v>
      </c>
      <c r="P12" s="116">
        <f t="shared" si="5"/>
        <v>83.02462682523208</v>
      </c>
    </row>
    <row r="13" spans="1:16" ht="25.5">
      <c r="A13" s="114" t="s">
        <v>33</v>
      </c>
      <c r="B13" s="115" t="s">
        <v>34</v>
      </c>
      <c r="C13" s="116">
        <v>284932</v>
      </c>
      <c r="D13" s="116">
        <v>308132</v>
      </c>
      <c r="E13" s="116">
        <v>151573</v>
      </c>
      <c r="F13" s="116">
        <v>138815.61</v>
      </c>
      <c r="G13" s="116">
        <v>0</v>
      </c>
      <c r="H13" s="116">
        <v>136595.61</v>
      </c>
      <c r="I13" s="116">
        <v>2220</v>
      </c>
      <c r="J13" s="116">
        <v>4402.77</v>
      </c>
      <c r="K13" s="116">
        <f t="shared" si="0"/>
        <v>12757.390000000014</v>
      </c>
      <c r="L13" s="116">
        <f t="shared" si="1"/>
        <v>169316.39</v>
      </c>
      <c r="M13" s="116">
        <f t="shared" si="2"/>
        <v>91.58333608228378</v>
      </c>
      <c r="N13" s="116">
        <f t="shared" si="3"/>
        <v>171536.39</v>
      </c>
      <c r="O13" s="116">
        <f t="shared" si="4"/>
        <v>14977.390000000014</v>
      </c>
      <c r="P13" s="116">
        <f t="shared" si="5"/>
        <v>90.11869528214127</v>
      </c>
    </row>
    <row r="14" spans="1:16" ht="25.5">
      <c r="A14" s="114" t="s">
        <v>35</v>
      </c>
      <c r="B14" s="115" t="s">
        <v>36</v>
      </c>
      <c r="C14" s="116">
        <v>694793</v>
      </c>
      <c r="D14" s="116">
        <v>719293</v>
      </c>
      <c r="E14" s="116">
        <v>354936</v>
      </c>
      <c r="F14" s="116">
        <v>297020.59</v>
      </c>
      <c r="G14" s="116">
        <v>0</v>
      </c>
      <c r="H14" s="116">
        <v>296254.28</v>
      </c>
      <c r="I14" s="116">
        <v>766.31</v>
      </c>
      <c r="J14" s="116">
        <v>577.19</v>
      </c>
      <c r="K14" s="116">
        <f t="shared" si="0"/>
        <v>57915.409999999974</v>
      </c>
      <c r="L14" s="116">
        <f t="shared" si="1"/>
        <v>422272.41</v>
      </c>
      <c r="M14" s="116">
        <f t="shared" si="2"/>
        <v>83.68285831811933</v>
      </c>
      <c r="N14" s="116">
        <f t="shared" si="3"/>
        <v>423038.72</v>
      </c>
      <c r="O14" s="116">
        <f t="shared" si="4"/>
        <v>58681.71999999997</v>
      </c>
      <c r="P14" s="116">
        <f t="shared" si="5"/>
        <v>83.46695742331013</v>
      </c>
    </row>
    <row r="15" spans="1:16" ht="25.5">
      <c r="A15" s="114" t="s">
        <v>37</v>
      </c>
      <c r="B15" s="115" t="s">
        <v>38</v>
      </c>
      <c r="C15" s="116">
        <v>1692311</v>
      </c>
      <c r="D15" s="116">
        <v>1818311</v>
      </c>
      <c r="E15" s="116">
        <v>855813</v>
      </c>
      <c r="F15" s="116">
        <v>637620.5</v>
      </c>
      <c r="G15" s="116">
        <v>0</v>
      </c>
      <c r="H15" s="116">
        <v>637620.5</v>
      </c>
      <c r="I15" s="116">
        <v>0</v>
      </c>
      <c r="J15" s="116">
        <v>0</v>
      </c>
      <c r="K15" s="116">
        <f t="shared" si="0"/>
        <v>218192.5</v>
      </c>
      <c r="L15" s="116">
        <f t="shared" si="1"/>
        <v>1180690.5</v>
      </c>
      <c r="M15" s="116">
        <f t="shared" si="2"/>
        <v>74.50465230137893</v>
      </c>
      <c r="N15" s="116">
        <f t="shared" si="3"/>
        <v>1180690.5</v>
      </c>
      <c r="O15" s="116">
        <f t="shared" si="4"/>
        <v>218192.5</v>
      </c>
      <c r="P15" s="116">
        <f t="shared" si="5"/>
        <v>74.50465230137893</v>
      </c>
    </row>
    <row r="16" spans="1:16" ht="25.5">
      <c r="A16" s="114" t="s">
        <v>39</v>
      </c>
      <c r="B16" s="115" t="s">
        <v>40</v>
      </c>
      <c r="C16" s="116">
        <v>397291</v>
      </c>
      <c r="D16" s="116">
        <v>417091</v>
      </c>
      <c r="E16" s="116">
        <v>179005</v>
      </c>
      <c r="F16" s="116">
        <v>144975.96</v>
      </c>
      <c r="G16" s="116">
        <v>0</v>
      </c>
      <c r="H16" s="116">
        <v>144875.96</v>
      </c>
      <c r="I16" s="116">
        <v>100</v>
      </c>
      <c r="J16" s="116">
        <v>0</v>
      </c>
      <c r="K16" s="116">
        <f t="shared" si="0"/>
        <v>34029.04000000001</v>
      </c>
      <c r="L16" s="116">
        <f t="shared" si="1"/>
        <v>272115.04000000004</v>
      </c>
      <c r="M16" s="116">
        <f t="shared" si="2"/>
        <v>80.98989413703528</v>
      </c>
      <c r="N16" s="116">
        <f t="shared" si="3"/>
        <v>272215.04000000004</v>
      </c>
      <c r="O16" s="116">
        <f t="shared" si="4"/>
        <v>34129.04000000001</v>
      </c>
      <c r="P16" s="116">
        <f t="shared" si="5"/>
        <v>80.93402977570459</v>
      </c>
    </row>
    <row r="17" spans="1:16" ht="25.5">
      <c r="A17" s="114" t="s">
        <v>41</v>
      </c>
      <c r="B17" s="115" t="s">
        <v>42</v>
      </c>
      <c r="C17" s="116">
        <v>267200</v>
      </c>
      <c r="D17" s="116">
        <v>396126</v>
      </c>
      <c r="E17" s="116">
        <v>180588</v>
      </c>
      <c r="F17" s="116">
        <v>148965.46</v>
      </c>
      <c r="G17" s="116">
        <v>0</v>
      </c>
      <c r="H17" s="116">
        <v>148965.46</v>
      </c>
      <c r="I17" s="116">
        <v>0</v>
      </c>
      <c r="J17" s="116">
        <v>0</v>
      </c>
      <c r="K17" s="116">
        <f t="shared" si="0"/>
        <v>31622.540000000008</v>
      </c>
      <c r="L17" s="116">
        <f t="shared" si="1"/>
        <v>247160.54</v>
      </c>
      <c r="M17" s="116">
        <f t="shared" si="2"/>
        <v>82.48912441579728</v>
      </c>
      <c r="N17" s="116">
        <f t="shared" si="3"/>
        <v>247160.54</v>
      </c>
      <c r="O17" s="116">
        <f t="shared" si="4"/>
        <v>31622.540000000008</v>
      </c>
      <c r="P17" s="116">
        <f t="shared" si="5"/>
        <v>82.48912441579728</v>
      </c>
    </row>
    <row r="18" spans="1:16" ht="25.5">
      <c r="A18" s="114" t="s">
        <v>43</v>
      </c>
      <c r="B18" s="115" t="s">
        <v>44</v>
      </c>
      <c r="C18" s="116">
        <v>169540</v>
      </c>
      <c r="D18" s="116">
        <v>399540</v>
      </c>
      <c r="E18" s="116">
        <v>188390</v>
      </c>
      <c r="F18" s="116">
        <v>132774.72</v>
      </c>
      <c r="G18" s="116">
        <v>0</v>
      </c>
      <c r="H18" s="116">
        <v>121490.77</v>
      </c>
      <c r="I18" s="116">
        <v>11283.95</v>
      </c>
      <c r="J18" s="116">
        <v>5380</v>
      </c>
      <c r="K18" s="116">
        <f t="shared" si="0"/>
        <v>55615.28</v>
      </c>
      <c r="L18" s="116">
        <f t="shared" si="1"/>
        <v>266765.28</v>
      </c>
      <c r="M18" s="116">
        <f t="shared" si="2"/>
        <v>70.47864536334201</v>
      </c>
      <c r="N18" s="116">
        <f t="shared" si="3"/>
        <v>278049.23</v>
      </c>
      <c r="O18" s="116">
        <f t="shared" si="4"/>
        <v>66899.23</v>
      </c>
      <c r="P18" s="116">
        <f t="shared" si="5"/>
        <v>64.4889696905356</v>
      </c>
    </row>
    <row r="19" spans="1:16" ht="25.5">
      <c r="A19" s="114" t="s">
        <v>45</v>
      </c>
      <c r="B19" s="115" t="s">
        <v>46</v>
      </c>
      <c r="C19" s="116">
        <v>362300</v>
      </c>
      <c r="D19" s="116">
        <v>498410</v>
      </c>
      <c r="E19" s="116">
        <v>229316</v>
      </c>
      <c r="F19" s="116">
        <v>194509.28</v>
      </c>
      <c r="G19" s="116">
        <v>0</v>
      </c>
      <c r="H19" s="116">
        <v>194509.28</v>
      </c>
      <c r="I19" s="116">
        <v>0</v>
      </c>
      <c r="J19" s="116">
        <v>0</v>
      </c>
      <c r="K19" s="116">
        <f t="shared" si="0"/>
        <v>34806.72</v>
      </c>
      <c r="L19" s="116">
        <f t="shared" si="1"/>
        <v>303900.72</v>
      </c>
      <c r="M19" s="116">
        <f t="shared" si="2"/>
        <v>84.82150395088</v>
      </c>
      <c r="N19" s="116">
        <f t="shared" si="3"/>
        <v>303900.72</v>
      </c>
      <c r="O19" s="116">
        <f t="shared" si="4"/>
        <v>34806.72</v>
      </c>
      <c r="P19" s="116">
        <f t="shared" si="5"/>
        <v>84.82150395088</v>
      </c>
    </row>
    <row r="20" spans="1:16" ht="25.5">
      <c r="A20" s="114" t="s">
        <v>47</v>
      </c>
      <c r="B20" s="115" t="s">
        <v>48</v>
      </c>
      <c r="C20" s="116">
        <v>741894</v>
      </c>
      <c r="D20" s="116">
        <v>762194</v>
      </c>
      <c r="E20" s="116">
        <v>317301</v>
      </c>
      <c r="F20" s="116">
        <v>253011.67</v>
      </c>
      <c r="G20" s="116">
        <v>0</v>
      </c>
      <c r="H20" s="116">
        <v>252954.42</v>
      </c>
      <c r="I20" s="116">
        <v>57.25</v>
      </c>
      <c r="J20" s="116">
        <v>0</v>
      </c>
      <c r="K20" s="116">
        <f t="shared" si="0"/>
        <v>64289.32999999999</v>
      </c>
      <c r="L20" s="116">
        <f t="shared" si="1"/>
        <v>509182.32999999996</v>
      </c>
      <c r="M20" s="116">
        <f t="shared" si="2"/>
        <v>79.7386929130384</v>
      </c>
      <c r="N20" s="116">
        <f t="shared" si="3"/>
        <v>509239.57999999996</v>
      </c>
      <c r="O20" s="116">
        <f t="shared" si="4"/>
        <v>64346.57999999999</v>
      </c>
      <c r="P20" s="116">
        <f t="shared" si="5"/>
        <v>79.72065010825683</v>
      </c>
    </row>
    <row r="21" spans="1:16" ht="25.5">
      <c r="A21" s="114" t="s">
        <v>49</v>
      </c>
      <c r="B21" s="115" t="s">
        <v>50</v>
      </c>
      <c r="C21" s="116">
        <v>132000</v>
      </c>
      <c r="D21" s="116">
        <v>216520</v>
      </c>
      <c r="E21" s="116">
        <v>182414</v>
      </c>
      <c r="F21" s="116">
        <v>168103.66</v>
      </c>
      <c r="G21" s="116">
        <v>0</v>
      </c>
      <c r="H21" s="116">
        <v>112021.87</v>
      </c>
      <c r="I21" s="116">
        <v>56081.79</v>
      </c>
      <c r="J21" s="116">
        <v>19865.11</v>
      </c>
      <c r="K21" s="116">
        <f t="shared" si="0"/>
        <v>14310.339999999997</v>
      </c>
      <c r="L21" s="116">
        <f t="shared" si="1"/>
        <v>48416.34</v>
      </c>
      <c r="M21" s="116">
        <f t="shared" si="2"/>
        <v>92.15502099619547</v>
      </c>
      <c r="N21" s="116">
        <f t="shared" si="3"/>
        <v>104498.13</v>
      </c>
      <c r="O21" s="116">
        <f t="shared" si="4"/>
        <v>70392.13</v>
      </c>
      <c r="P21" s="116">
        <f t="shared" si="5"/>
        <v>61.41078535638712</v>
      </c>
    </row>
    <row r="22" spans="1:16" ht="25.5">
      <c r="A22" s="114" t="s">
        <v>51</v>
      </c>
      <c r="B22" s="115" t="s">
        <v>52</v>
      </c>
      <c r="C22" s="116">
        <v>1398365</v>
      </c>
      <c r="D22" s="116">
        <v>1453365</v>
      </c>
      <c r="E22" s="116">
        <v>643433</v>
      </c>
      <c r="F22" s="116">
        <v>405007.3</v>
      </c>
      <c r="G22" s="116">
        <v>0</v>
      </c>
      <c r="H22" s="116">
        <v>398714.99</v>
      </c>
      <c r="I22" s="116">
        <v>6292.31</v>
      </c>
      <c r="J22" s="116">
        <v>0</v>
      </c>
      <c r="K22" s="116">
        <f t="shared" si="0"/>
        <v>238425.7</v>
      </c>
      <c r="L22" s="116">
        <f t="shared" si="1"/>
        <v>1048357.7</v>
      </c>
      <c r="M22" s="116">
        <f t="shared" si="2"/>
        <v>62.944751046340485</v>
      </c>
      <c r="N22" s="116">
        <f t="shared" si="3"/>
        <v>1054650.01</v>
      </c>
      <c r="O22" s="116">
        <f t="shared" si="4"/>
        <v>244718.01</v>
      </c>
      <c r="P22" s="116">
        <f t="shared" si="5"/>
        <v>61.96682327452897</v>
      </c>
    </row>
    <row r="23" spans="1:16" ht="25.5">
      <c r="A23" s="111" t="s">
        <v>64</v>
      </c>
      <c r="B23" s="112" t="s">
        <v>65</v>
      </c>
      <c r="C23" s="113">
        <v>91485</v>
      </c>
      <c r="D23" s="113">
        <v>380816</v>
      </c>
      <c r="E23" s="113">
        <v>223354</v>
      </c>
      <c r="F23" s="113">
        <v>148648.14</v>
      </c>
      <c r="G23" s="113">
        <v>0</v>
      </c>
      <c r="H23" s="113">
        <v>148026.14</v>
      </c>
      <c r="I23" s="113">
        <v>622</v>
      </c>
      <c r="J23" s="113">
        <v>622</v>
      </c>
      <c r="K23" s="113">
        <f t="shared" si="0"/>
        <v>74705.85999999999</v>
      </c>
      <c r="L23" s="113">
        <f t="shared" si="1"/>
        <v>232167.86</v>
      </c>
      <c r="M23" s="113">
        <f t="shared" si="2"/>
        <v>66.55271004772693</v>
      </c>
      <c r="N23" s="113">
        <f t="shared" si="3"/>
        <v>232789.86</v>
      </c>
      <c r="O23" s="113">
        <f t="shared" si="4"/>
        <v>75327.85999999999</v>
      </c>
      <c r="P23" s="113">
        <f t="shared" si="5"/>
        <v>66.27422835498805</v>
      </c>
    </row>
    <row r="24" spans="1:16" ht="25.5">
      <c r="A24" s="114" t="s">
        <v>31</v>
      </c>
      <c r="B24" s="115" t="s">
        <v>32</v>
      </c>
      <c r="C24" s="116">
        <v>91485</v>
      </c>
      <c r="D24" s="116">
        <v>380816</v>
      </c>
      <c r="E24" s="116">
        <v>223354</v>
      </c>
      <c r="F24" s="116">
        <v>148648.14</v>
      </c>
      <c r="G24" s="116">
        <v>0</v>
      </c>
      <c r="H24" s="116">
        <v>148026.14</v>
      </c>
      <c r="I24" s="116">
        <v>622</v>
      </c>
      <c r="J24" s="116">
        <v>622</v>
      </c>
      <c r="K24" s="116">
        <f t="shared" si="0"/>
        <v>74705.85999999999</v>
      </c>
      <c r="L24" s="116">
        <f t="shared" si="1"/>
        <v>232167.86</v>
      </c>
      <c r="M24" s="116">
        <f t="shared" si="2"/>
        <v>66.55271004772693</v>
      </c>
      <c r="N24" s="116">
        <f t="shared" si="3"/>
        <v>232789.86</v>
      </c>
      <c r="O24" s="116">
        <f t="shared" si="4"/>
        <v>75327.85999999999</v>
      </c>
      <c r="P24" s="116">
        <f t="shared" si="5"/>
        <v>66.27422835498805</v>
      </c>
    </row>
    <row r="25" spans="1:16" ht="12.75">
      <c r="A25" s="111" t="s">
        <v>66</v>
      </c>
      <c r="B25" s="112" t="s">
        <v>0</v>
      </c>
      <c r="C25" s="113">
        <v>99186424</v>
      </c>
      <c r="D25" s="113">
        <v>101150520</v>
      </c>
      <c r="E25" s="113">
        <v>42818572</v>
      </c>
      <c r="F25" s="113">
        <v>36772416.889999986</v>
      </c>
      <c r="G25" s="113">
        <v>0</v>
      </c>
      <c r="H25" s="113">
        <v>36669308.02999997</v>
      </c>
      <c r="I25" s="113">
        <v>103108.86</v>
      </c>
      <c r="J25" s="113">
        <v>87924.59</v>
      </c>
      <c r="K25" s="113">
        <f t="shared" si="0"/>
        <v>6046155.110000014</v>
      </c>
      <c r="L25" s="113">
        <f t="shared" si="1"/>
        <v>64378103.110000014</v>
      </c>
      <c r="M25" s="113">
        <f t="shared" si="2"/>
        <v>85.87959656851702</v>
      </c>
      <c r="N25" s="113">
        <f t="shared" si="3"/>
        <v>64481211.97000003</v>
      </c>
      <c r="O25" s="113">
        <f t="shared" si="4"/>
        <v>6149263.970000029</v>
      </c>
      <c r="P25" s="113">
        <f t="shared" si="5"/>
        <v>85.63879250807331</v>
      </c>
    </row>
    <row r="26" spans="1:16" ht="25.5">
      <c r="A26" s="114" t="s">
        <v>21</v>
      </c>
      <c r="B26" s="115" t="s">
        <v>22</v>
      </c>
      <c r="C26" s="116">
        <v>76977334</v>
      </c>
      <c r="D26" s="116">
        <v>78415783</v>
      </c>
      <c r="E26" s="116">
        <v>32468510</v>
      </c>
      <c r="F26" s="116">
        <v>27876583.249999996</v>
      </c>
      <c r="G26" s="116">
        <v>0</v>
      </c>
      <c r="H26" s="116">
        <v>27791603.689999986</v>
      </c>
      <c r="I26" s="116">
        <v>84979.56</v>
      </c>
      <c r="J26" s="116">
        <v>51180.09</v>
      </c>
      <c r="K26" s="116">
        <f t="shared" si="0"/>
        <v>4591926.750000004</v>
      </c>
      <c r="L26" s="116">
        <f t="shared" si="1"/>
        <v>50539199.75</v>
      </c>
      <c r="M26" s="116">
        <f t="shared" si="2"/>
        <v>85.85729141866996</v>
      </c>
      <c r="N26" s="116">
        <f t="shared" si="3"/>
        <v>50624179.31000002</v>
      </c>
      <c r="O26" s="116">
        <f t="shared" si="4"/>
        <v>4676906.310000014</v>
      </c>
      <c r="P26" s="116">
        <f t="shared" si="5"/>
        <v>85.59556225401161</v>
      </c>
    </row>
    <row r="27" spans="1:16" ht="25.5">
      <c r="A27" s="114" t="s">
        <v>23</v>
      </c>
      <c r="B27" s="115" t="s">
        <v>24</v>
      </c>
      <c r="C27" s="116">
        <v>8391327</v>
      </c>
      <c r="D27" s="116">
        <v>8531327</v>
      </c>
      <c r="E27" s="116">
        <v>3796083</v>
      </c>
      <c r="F27" s="116">
        <v>3374746.52</v>
      </c>
      <c r="G27" s="116">
        <v>0</v>
      </c>
      <c r="H27" s="116">
        <v>3367838.93</v>
      </c>
      <c r="I27" s="116">
        <v>6907.59</v>
      </c>
      <c r="J27" s="116">
        <v>1008.9</v>
      </c>
      <c r="K27" s="116">
        <f t="shared" si="0"/>
        <v>421336.48</v>
      </c>
      <c r="L27" s="116">
        <f t="shared" si="1"/>
        <v>5156580.48</v>
      </c>
      <c r="M27" s="116">
        <f t="shared" si="2"/>
        <v>88.90075691179567</v>
      </c>
      <c r="N27" s="116">
        <f t="shared" si="3"/>
        <v>5163488.07</v>
      </c>
      <c r="O27" s="116">
        <f t="shared" si="4"/>
        <v>428244.06999999983</v>
      </c>
      <c r="P27" s="116">
        <f t="shared" si="5"/>
        <v>88.71879065868686</v>
      </c>
    </row>
    <row r="28" spans="1:16" ht="25.5">
      <c r="A28" s="114" t="s">
        <v>25</v>
      </c>
      <c r="B28" s="115" t="s">
        <v>26</v>
      </c>
      <c r="C28" s="116">
        <v>1194733</v>
      </c>
      <c r="D28" s="116">
        <v>1302033</v>
      </c>
      <c r="E28" s="116">
        <v>539740</v>
      </c>
      <c r="F28" s="116">
        <v>449331.29</v>
      </c>
      <c r="G28" s="116">
        <v>0</v>
      </c>
      <c r="H28" s="116">
        <v>449331.29</v>
      </c>
      <c r="I28" s="116">
        <v>0</v>
      </c>
      <c r="J28" s="116">
        <v>0</v>
      </c>
      <c r="K28" s="116">
        <f t="shared" si="0"/>
        <v>90408.71000000002</v>
      </c>
      <c r="L28" s="116">
        <f t="shared" si="1"/>
        <v>852701.71</v>
      </c>
      <c r="M28" s="116">
        <f t="shared" si="2"/>
        <v>83.2495812798755</v>
      </c>
      <c r="N28" s="116">
        <f t="shared" si="3"/>
        <v>852701.71</v>
      </c>
      <c r="O28" s="116">
        <f t="shared" si="4"/>
        <v>90408.71000000002</v>
      </c>
      <c r="P28" s="116">
        <f t="shared" si="5"/>
        <v>83.2495812798755</v>
      </c>
    </row>
    <row r="29" spans="1:16" ht="25.5">
      <c r="A29" s="114" t="s">
        <v>27</v>
      </c>
      <c r="B29" s="115" t="s">
        <v>28</v>
      </c>
      <c r="C29" s="116">
        <v>912436</v>
      </c>
      <c r="D29" s="116">
        <v>942006</v>
      </c>
      <c r="E29" s="116">
        <v>428573</v>
      </c>
      <c r="F29" s="116">
        <v>387567.22</v>
      </c>
      <c r="G29" s="116">
        <v>0</v>
      </c>
      <c r="H29" s="116">
        <v>387567.22</v>
      </c>
      <c r="I29" s="116">
        <v>0</v>
      </c>
      <c r="J29" s="116">
        <v>0</v>
      </c>
      <c r="K29" s="116">
        <f t="shared" si="0"/>
        <v>41005.78000000003</v>
      </c>
      <c r="L29" s="116">
        <f t="shared" si="1"/>
        <v>554438.78</v>
      </c>
      <c r="M29" s="116">
        <f t="shared" si="2"/>
        <v>90.43201974926092</v>
      </c>
      <c r="N29" s="116">
        <f t="shared" si="3"/>
        <v>554438.78</v>
      </c>
      <c r="O29" s="116">
        <f t="shared" si="4"/>
        <v>41005.78000000003</v>
      </c>
      <c r="P29" s="116">
        <f t="shared" si="5"/>
        <v>90.43201974926092</v>
      </c>
    </row>
    <row r="30" spans="1:16" ht="25.5">
      <c r="A30" s="114" t="s">
        <v>29</v>
      </c>
      <c r="B30" s="115" t="s">
        <v>30</v>
      </c>
      <c r="C30" s="116">
        <v>1973688</v>
      </c>
      <c r="D30" s="116">
        <v>1973688</v>
      </c>
      <c r="E30" s="116">
        <v>852559</v>
      </c>
      <c r="F30" s="116">
        <v>805314.03</v>
      </c>
      <c r="G30" s="116">
        <v>0</v>
      </c>
      <c r="H30" s="116">
        <v>805039.03</v>
      </c>
      <c r="I30" s="116">
        <v>275</v>
      </c>
      <c r="J30" s="116">
        <v>25988.77</v>
      </c>
      <c r="K30" s="116">
        <f t="shared" si="0"/>
        <v>47244.96999999997</v>
      </c>
      <c r="L30" s="116">
        <f t="shared" si="1"/>
        <v>1168373.97</v>
      </c>
      <c r="M30" s="116">
        <f t="shared" si="2"/>
        <v>94.4584515558454</v>
      </c>
      <c r="N30" s="116">
        <f t="shared" si="3"/>
        <v>1168648.97</v>
      </c>
      <c r="O30" s="116">
        <f t="shared" si="4"/>
        <v>47519.96999999997</v>
      </c>
      <c r="P30" s="116">
        <f t="shared" si="5"/>
        <v>94.42619572369772</v>
      </c>
    </row>
    <row r="31" spans="1:16" ht="25.5">
      <c r="A31" s="114" t="s">
        <v>31</v>
      </c>
      <c r="B31" s="115" t="s">
        <v>32</v>
      </c>
      <c r="C31" s="116">
        <v>2312238</v>
      </c>
      <c r="D31" s="116">
        <v>2431015</v>
      </c>
      <c r="E31" s="116">
        <v>1279470</v>
      </c>
      <c r="F31" s="116">
        <v>1063576.47</v>
      </c>
      <c r="G31" s="116">
        <v>0</v>
      </c>
      <c r="H31" s="116">
        <v>1054663.79</v>
      </c>
      <c r="I31" s="116">
        <v>8912.68</v>
      </c>
      <c r="J31" s="116">
        <v>7736</v>
      </c>
      <c r="K31" s="116">
        <f t="shared" si="0"/>
        <v>215893.53000000003</v>
      </c>
      <c r="L31" s="116">
        <f t="shared" si="1"/>
        <v>1367438.53</v>
      </c>
      <c r="M31" s="116">
        <f t="shared" si="2"/>
        <v>83.12633121526882</v>
      </c>
      <c r="N31" s="116">
        <f t="shared" si="3"/>
        <v>1376351.21</v>
      </c>
      <c r="O31" s="116">
        <f t="shared" si="4"/>
        <v>224806.20999999996</v>
      </c>
      <c r="P31" s="116">
        <f t="shared" si="5"/>
        <v>82.42973965782707</v>
      </c>
    </row>
    <row r="32" spans="1:16" ht="25.5">
      <c r="A32" s="114" t="s">
        <v>33</v>
      </c>
      <c r="B32" s="115" t="s">
        <v>34</v>
      </c>
      <c r="C32" s="116">
        <v>438769</v>
      </c>
      <c r="D32" s="116">
        <v>438769</v>
      </c>
      <c r="E32" s="116">
        <v>185324</v>
      </c>
      <c r="F32" s="116">
        <v>148997.25</v>
      </c>
      <c r="G32" s="116">
        <v>0</v>
      </c>
      <c r="H32" s="116">
        <v>146986.42</v>
      </c>
      <c r="I32" s="116">
        <v>2010.83</v>
      </c>
      <c r="J32" s="116">
        <v>2010.83</v>
      </c>
      <c r="K32" s="116">
        <f t="shared" si="0"/>
        <v>36326.75</v>
      </c>
      <c r="L32" s="116">
        <f t="shared" si="1"/>
        <v>289771.75</v>
      </c>
      <c r="M32" s="116">
        <f t="shared" si="2"/>
        <v>80.39824847294467</v>
      </c>
      <c r="N32" s="116">
        <f t="shared" si="3"/>
        <v>291782.57999999996</v>
      </c>
      <c r="O32" s="116">
        <f t="shared" si="4"/>
        <v>38337.57999999999</v>
      </c>
      <c r="P32" s="116">
        <f t="shared" si="5"/>
        <v>79.31321361507415</v>
      </c>
    </row>
    <row r="33" spans="1:16" ht="25.5">
      <c r="A33" s="114" t="s">
        <v>37</v>
      </c>
      <c r="B33" s="115" t="s">
        <v>38</v>
      </c>
      <c r="C33" s="116">
        <v>4493844</v>
      </c>
      <c r="D33" s="116">
        <v>4493844</v>
      </c>
      <c r="E33" s="116">
        <v>1970953</v>
      </c>
      <c r="F33" s="116">
        <v>1640245.59</v>
      </c>
      <c r="G33" s="116">
        <v>0</v>
      </c>
      <c r="H33" s="116">
        <v>1640222.39</v>
      </c>
      <c r="I33" s="116">
        <v>23.2</v>
      </c>
      <c r="J33" s="116">
        <v>0</v>
      </c>
      <c r="K33" s="116">
        <f t="shared" si="0"/>
        <v>330707.4099999999</v>
      </c>
      <c r="L33" s="116">
        <f t="shared" si="1"/>
        <v>2853598.41</v>
      </c>
      <c r="M33" s="116">
        <f t="shared" si="2"/>
        <v>83.22093880473051</v>
      </c>
      <c r="N33" s="116">
        <f t="shared" si="3"/>
        <v>2853621.6100000003</v>
      </c>
      <c r="O33" s="116">
        <f t="shared" si="4"/>
        <v>330730.6100000001</v>
      </c>
      <c r="P33" s="116">
        <f t="shared" si="5"/>
        <v>83.21976170918332</v>
      </c>
    </row>
    <row r="34" spans="1:16" ht="25.5">
      <c r="A34" s="114" t="s">
        <v>41</v>
      </c>
      <c r="B34" s="115" t="s">
        <v>42</v>
      </c>
      <c r="C34" s="116">
        <v>588050</v>
      </c>
      <c r="D34" s="116">
        <v>588050</v>
      </c>
      <c r="E34" s="116">
        <v>281648</v>
      </c>
      <c r="F34" s="116">
        <v>254360.86</v>
      </c>
      <c r="G34" s="116">
        <v>0</v>
      </c>
      <c r="H34" s="116">
        <v>254360.86</v>
      </c>
      <c r="I34" s="116">
        <v>0</v>
      </c>
      <c r="J34" s="116">
        <v>0</v>
      </c>
      <c r="K34" s="116">
        <f t="shared" si="0"/>
        <v>27287.140000000014</v>
      </c>
      <c r="L34" s="116">
        <f t="shared" si="1"/>
        <v>333689.14</v>
      </c>
      <c r="M34" s="116">
        <f t="shared" si="2"/>
        <v>90.31161591774128</v>
      </c>
      <c r="N34" s="116">
        <f t="shared" si="3"/>
        <v>333689.14</v>
      </c>
      <c r="O34" s="116">
        <f t="shared" si="4"/>
        <v>27287.140000000014</v>
      </c>
      <c r="P34" s="116">
        <f t="shared" si="5"/>
        <v>90.31161591774128</v>
      </c>
    </row>
    <row r="35" spans="1:16" ht="25.5">
      <c r="A35" s="114" t="s">
        <v>51</v>
      </c>
      <c r="B35" s="115" t="s">
        <v>52</v>
      </c>
      <c r="C35" s="116">
        <v>1904005</v>
      </c>
      <c r="D35" s="116">
        <v>2034005</v>
      </c>
      <c r="E35" s="116">
        <v>1015712</v>
      </c>
      <c r="F35" s="116">
        <v>771694.41</v>
      </c>
      <c r="G35" s="116">
        <v>0</v>
      </c>
      <c r="H35" s="116">
        <v>771694.41</v>
      </c>
      <c r="I35" s="116">
        <v>0</v>
      </c>
      <c r="J35" s="116">
        <v>0</v>
      </c>
      <c r="K35" s="116">
        <f t="shared" si="0"/>
        <v>244017.58999999997</v>
      </c>
      <c r="L35" s="116">
        <f t="shared" si="1"/>
        <v>1262310.5899999999</v>
      </c>
      <c r="M35" s="116">
        <f t="shared" si="2"/>
        <v>75.97571063451058</v>
      </c>
      <c r="N35" s="116">
        <f t="shared" si="3"/>
        <v>1262310.5899999999</v>
      </c>
      <c r="O35" s="116">
        <f t="shared" si="4"/>
        <v>244017.58999999997</v>
      </c>
      <c r="P35" s="116">
        <f t="shared" si="5"/>
        <v>75.97571063451058</v>
      </c>
    </row>
    <row r="36" spans="1:16" ht="12.75">
      <c r="A36" s="111" t="s">
        <v>67</v>
      </c>
      <c r="B36" s="112" t="s">
        <v>68</v>
      </c>
      <c r="C36" s="113">
        <v>56810800</v>
      </c>
      <c r="D36" s="113">
        <v>57128163</v>
      </c>
      <c r="E36" s="113">
        <v>23984363</v>
      </c>
      <c r="F36" s="113">
        <v>17898380.88</v>
      </c>
      <c r="G36" s="113">
        <v>0</v>
      </c>
      <c r="H36" s="113">
        <v>17807012.489999995</v>
      </c>
      <c r="I36" s="113">
        <v>91368.39</v>
      </c>
      <c r="J36" s="113">
        <v>22799.71</v>
      </c>
      <c r="K36" s="113">
        <f t="shared" si="0"/>
        <v>6085982.120000001</v>
      </c>
      <c r="L36" s="113">
        <f t="shared" si="1"/>
        <v>39229782.120000005</v>
      </c>
      <c r="M36" s="113">
        <f t="shared" si="2"/>
        <v>74.62520843267757</v>
      </c>
      <c r="N36" s="113">
        <f t="shared" si="3"/>
        <v>39321150.510000005</v>
      </c>
      <c r="O36" s="113">
        <f t="shared" si="4"/>
        <v>6177350.510000005</v>
      </c>
      <c r="P36" s="113">
        <f t="shared" si="5"/>
        <v>74.2442586029906</v>
      </c>
    </row>
    <row r="37" spans="1:16" ht="25.5">
      <c r="A37" s="114" t="s">
        <v>21</v>
      </c>
      <c r="B37" s="115" t="s">
        <v>22</v>
      </c>
      <c r="C37" s="116">
        <v>56810800</v>
      </c>
      <c r="D37" s="116">
        <v>57128163</v>
      </c>
      <c r="E37" s="116">
        <v>23984363</v>
      </c>
      <c r="F37" s="116">
        <v>17898380.88</v>
      </c>
      <c r="G37" s="116">
        <v>0</v>
      </c>
      <c r="H37" s="116">
        <v>17807012.489999995</v>
      </c>
      <c r="I37" s="116">
        <v>91368.39</v>
      </c>
      <c r="J37" s="116">
        <v>22799.71</v>
      </c>
      <c r="K37" s="116">
        <f t="shared" si="0"/>
        <v>6085982.120000001</v>
      </c>
      <c r="L37" s="116">
        <f t="shared" si="1"/>
        <v>39229782.120000005</v>
      </c>
      <c r="M37" s="116">
        <f t="shared" si="2"/>
        <v>74.62520843267757</v>
      </c>
      <c r="N37" s="116">
        <f t="shared" si="3"/>
        <v>39321150.510000005</v>
      </c>
      <c r="O37" s="116">
        <f t="shared" si="4"/>
        <v>6177350.510000005</v>
      </c>
      <c r="P37" s="116">
        <f t="shared" si="5"/>
        <v>74.2442586029906</v>
      </c>
    </row>
    <row r="38" spans="1:16" ht="12.75">
      <c r="A38" s="111" t="s">
        <v>69</v>
      </c>
      <c r="B38" s="112" t="s">
        <v>70</v>
      </c>
      <c r="C38" s="113">
        <v>103746248</v>
      </c>
      <c r="D38" s="113">
        <v>129842781</v>
      </c>
      <c r="E38" s="113">
        <v>44109349</v>
      </c>
      <c r="F38" s="113">
        <v>41169976.989999995</v>
      </c>
      <c r="G38" s="113">
        <v>0</v>
      </c>
      <c r="H38" s="113">
        <v>41107131.17999999</v>
      </c>
      <c r="I38" s="113">
        <v>62845.81</v>
      </c>
      <c r="J38" s="113">
        <v>3616366.53</v>
      </c>
      <c r="K38" s="113">
        <f aca="true" t="shared" si="6" ref="K38:K69">E38-F38</f>
        <v>2939372.0100000054</v>
      </c>
      <c r="L38" s="113">
        <f aca="true" t="shared" si="7" ref="L38:L69">D38-F38</f>
        <v>88672804.01</v>
      </c>
      <c r="M38" s="113">
        <f aca="true" t="shared" si="8" ref="M38:M69">IF(E38=0,0,(F38/E38)*100)</f>
        <v>93.336170048667</v>
      </c>
      <c r="N38" s="113">
        <f aca="true" t="shared" si="9" ref="N38:N69">D38-H38</f>
        <v>88735649.82000001</v>
      </c>
      <c r="O38" s="113">
        <f aca="true" t="shared" si="10" ref="O38:O69">E38-H38</f>
        <v>3002217.8200000077</v>
      </c>
      <c r="P38" s="113">
        <f aca="true" t="shared" si="11" ref="P38:P69">IF(E38=0,0,(H38/E38)*100)</f>
        <v>93.19369274753974</v>
      </c>
    </row>
    <row r="39" spans="1:16" ht="25.5">
      <c r="A39" s="114" t="s">
        <v>21</v>
      </c>
      <c r="B39" s="115" t="s">
        <v>22</v>
      </c>
      <c r="C39" s="116">
        <v>103256248</v>
      </c>
      <c r="D39" s="116">
        <v>129327781</v>
      </c>
      <c r="E39" s="116">
        <v>43945149</v>
      </c>
      <c r="F39" s="116">
        <v>41096497.31999999</v>
      </c>
      <c r="G39" s="116">
        <v>0</v>
      </c>
      <c r="H39" s="116">
        <v>41034151.50999999</v>
      </c>
      <c r="I39" s="116">
        <v>62345.81</v>
      </c>
      <c r="J39" s="116">
        <v>3615866.53</v>
      </c>
      <c r="K39" s="116">
        <f t="shared" si="6"/>
        <v>2848651.680000007</v>
      </c>
      <c r="L39" s="116">
        <f t="shared" si="7"/>
        <v>88231283.68</v>
      </c>
      <c r="M39" s="116">
        <f t="shared" si="8"/>
        <v>93.51771072616</v>
      </c>
      <c r="N39" s="116">
        <f t="shared" si="9"/>
        <v>88293629.49000001</v>
      </c>
      <c r="O39" s="116">
        <f t="shared" si="10"/>
        <v>2910997.4900000095</v>
      </c>
      <c r="P39" s="116">
        <f t="shared" si="11"/>
        <v>93.37583884400982</v>
      </c>
    </row>
    <row r="40" spans="1:16" ht="25.5">
      <c r="A40" s="114" t="s">
        <v>23</v>
      </c>
      <c r="B40" s="115" t="s">
        <v>24</v>
      </c>
      <c r="C40" s="116">
        <v>300000</v>
      </c>
      <c r="D40" s="116">
        <v>300000</v>
      </c>
      <c r="E40" s="116">
        <v>85000</v>
      </c>
      <c r="F40" s="116">
        <v>32679.67</v>
      </c>
      <c r="G40" s="116">
        <v>0</v>
      </c>
      <c r="H40" s="116">
        <v>32679.67</v>
      </c>
      <c r="I40" s="116">
        <v>0</v>
      </c>
      <c r="J40" s="116">
        <v>0</v>
      </c>
      <c r="K40" s="116">
        <f t="shared" si="6"/>
        <v>52320.33</v>
      </c>
      <c r="L40" s="116">
        <f t="shared" si="7"/>
        <v>267320.33</v>
      </c>
      <c r="M40" s="116">
        <f t="shared" si="8"/>
        <v>38.44667058823529</v>
      </c>
      <c r="N40" s="116">
        <f t="shared" si="9"/>
        <v>267320.33</v>
      </c>
      <c r="O40" s="116">
        <f t="shared" si="10"/>
        <v>52320.33</v>
      </c>
      <c r="P40" s="116">
        <f t="shared" si="11"/>
        <v>38.44667058823529</v>
      </c>
    </row>
    <row r="41" spans="1:16" ht="25.5">
      <c r="A41" s="114" t="s">
        <v>27</v>
      </c>
      <c r="B41" s="115" t="s">
        <v>28</v>
      </c>
      <c r="C41" s="116">
        <v>0</v>
      </c>
      <c r="D41" s="116">
        <v>7300</v>
      </c>
      <c r="E41" s="116">
        <v>3100</v>
      </c>
      <c r="F41" s="116">
        <v>2800</v>
      </c>
      <c r="G41" s="116">
        <v>0</v>
      </c>
      <c r="H41" s="116">
        <v>2800</v>
      </c>
      <c r="I41" s="116">
        <v>0</v>
      </c>
      <c r="J41" s="116">
        <v>0</v>
      </c>
      <c r="K41" s="116">
        <f t="shared" si="6"/>
        <v>300</v>
      </c>
      <c r="L41" s="116">
        <f t="shared" si="7"/>
        <v>4500</v>
      </c>
      <c r="M41" s="116">
        <f t="shared" si="8"/>
        <v>90.32258064516128</v>
      </c>
      <c r="N41" s="116">
        <f t="shared" si="9"/>
        <v>4500</v>
      </c>
      <c r="O41" s="116">
        <f t="shared" si="10"/>
        <v>300</v>
      </c>
      <c r="P41" s="116">
        <f t="shared" si="11"/>
        <v>90.32258064516128</v>
      </c>
    </row>
    <row r="42" spans="1:16" ht="25.5">
      <c r="A42" s="114" t="s">
        <v>29</v>
      </c>
      <c r="B42" s="115" t="s">
        <v>30</v>
      </c>
      <c r="C42" s="116">
        <v>139500</v>
      </c>
      <c r="D42" s="116">
        <v>139500</v>
      </c>
      <c r="E42" s="116">
        <v>36500</v>
      </c>
      <c r="F42" s="116">
        <v>28900</v>
      </c>
      <c r="G42" s="116">
        <v>0</v>
      </c>
      <c r="H42" s="116">
        <v>28900</v>
      </c>
      <c r="I42" s="116">
        <v>0</v>
      </c>
      <c r="J42" s="116">
        <v>0</v>
      </c>
      <c r="K42" s="116">
        <f t="shared" si="6"/>
        <v>7600</v>
      </c>
      <c r="L42" s="116">
        <f t="shared" si="7"/>
        <v>110600</v>
      </c>
      <c r="M42" s="116">
        <f t="shared" si="8"/>
        <v>79.17808219178082</v>
      </c>
      <c r="N42" s="116">
        <f t="shared" si="9"/>
        <v>110600</v>
      </c>
      <c r="O42" s="116">
        <f t="shared" si="10"/>
        <v>7600</v>
      </c>
      <c r="P42" s="116">
        <f t="shared" si="11"/>
        <v>79.17808219178082</v>
      </c>
    </row>
    <row r="43" spans="1:16" ht="25.5">
      <c r="A43" s="114" t="s">
        <v>31</v>
      </c>
      <c r="B43" s="115" t="s">
        <v>32</v>
      </c>
      <c r="C43" s="116">
        <v>11000</v>
      </c>
      <c r="D43" s="116">
        <v>11000</v>
      </c>
      <c r="E43" s="116">
        <v>4000</v>
      </c>
      <c r="F43" s="116">
        <v>500</v>
      </c>
      <c r="G43" s="116">
        <v>0</v>
      </c>
      <c r="H43" s="116">
        <v>500</v>
      </c>
      <c r="I43" s="116">
        <v>0</v>
      </c>
      <c r="J43" s="116">
        <v>0</v>
      </c>
      <c r="K43" s="116">
        <f t="shared" si="6"/>
        <v>3500</v>
      </c>
      <c r="L43" s="116">
        <f t="shared" si="7"/>
        <v>10500</v>
      </c>
      <c r="M43" s="116">
        <f t="shared" si="8"/>
        <v>12.5</v>
      </c>
      <c r="N43" s="116">
        <f t="shared" si="9"/>
        <v>10500</v>
      </c>
      <c r="O43" s="116">
        <f t="shared" si="10"/>
        <v>3500</v>
      </c>
      <c r="P43" s="116">
        <f t="shared" si="11"/>
        <v>12.5</v>
      </c>
    </row>
    <row r="44" spans="1:16" ht="25.5">
      <c r="A44" s="114" t="s">
        <v>35</v>
      </c>
      <c r="B44" s="115" t="s">
        <v>36</v>
      </c>
      <c r="C44" s="116">
        <v>6000</v>
      </c>
      <c r="D44" s="116">
        <v>10000</v>
      </c>
      <c r="E44" s="116">
        <v>6500</v>
      </c>
      <c r="F44" s="116">
        <v>6000</v>
      </c>
      <c r="G44" s="116">
        <v>0</v>
      </c>
      <c r="H44" s="116">
        <v>5500</v>
      </c>
      <c r="I44" s="116">
        <v>500</v>
      </c>
      <c r="J44" s="116">
        <v>500</v>
      </c>
      <c r="K44" s="116">
        <f t="shared" si="6"/>
        <v>500</v>
      </c>
      <c r="L44" s="116">
        <f t="shared" si="7"/>
        <v>4000</v>
      </c>
      <c r="M44" s="116">
        <f t="shared" si="8"/>
        <v>92.3076923076923</v>
      </c>
      <c r="N44" s="116">
        <f t="shared" si="9"/>
        <v>4500</v>
      </c>
      <c r="O44" s="116">
        <f t="shared" si="10"/>
        <v>1000</v>
      </c>
      <c r="P44" s="116">
        <f t="shared" si="11"/>
        <v>84.61538461538461</v>
      </c>
    </row>
    <row r="45" spans="1:16" ht="25.5">
      <c r="A45" s="114" t="s">
        <v>37</v>
      </c>
      <c r="B45" s="115" t="s">
        <v>38</v>
      </c>
      <c r="C45" s="116">
        <v>0</v>
      </c>
      <c r="D45" s="116">
        <v>12200</v>
      </c>
      <c r="E45" s="116">
        <v>7600</v>
      </c>
      <c r="F45" s="116">
        <v>2600</v>
      </c>
      <c r="G45" s="116">
        <v>0</v>
      </c>
      <c r="H45" s="116">
        <v>2600</v>
      </c>
      <c r="I45" s="116">
        <v>0</v>
      </c>
      <c r="J45" s="116">
        <v>0</v>
      </c>
      <c r="K45" s="116">
        <f t="shared" si="6"/>
        <v>5000</v>
      </c>
      <c r="L45" s="116">
        <f t="shared" si="7"/>
        <v>9600</v>
      </c>
      <c r="M45" s="116">
        <f t="shared" si="8"/>
        <v>34.21052631578947</v>
      </c>
      <c r="N45" s="116">
        <f t="shared" si="9"/>
        <v>9600</v>
      </c>
      <c r="O45" s="116">
        <f t="shared" si="10"/>
        <v>5000</v>
      </c>
      <c r="P45" s="116">
        <f t="shared" si="11"/>
        <v>34.21052631578947</v>
      </c>
    </row>
    <row r="46" spans="1:16" ht="25.5">
      <c r="A46" s="114" t="s">
        <v>41</v>
      </c>
      <c r="B46" s="115" t="s">
        <v>42</v>
      </c>
      <c r="C46" s="116">
        <v>0</v>
      </c>
      <c r="D46" s="116">
        <v>1500</v>
      </c>
      <c r="E46" s="116">
        <v>1500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f t="shared" si="6"/>
        <v>1500</v>
      </c>
      <c r="L46" s="116">
        <f t="shared" si="7"/>
        <v>1500</v>
      </c>
      <c r="M46" s="116">
        <f t="shared" si="8"/>
        <v>0</v>
      </c>
      <c r="N46" s="116">
        <f t="shared" si="9"/>
        <v>1500</v>
      </c>
      <c r="O46" s="116">
        <f t="shared" si="10"/>
        <v>1500</v>
      </c>
      <c r="P46" s="116">
        <f t="shared" si="11"/>
        <v>0</v>
      </c>
    </row>
    <row r="47" spans="1:16" ht="25.5">
      <c r="A47" s="114" t="s">
        <v>51</v>
      </c>
      <c r="B47" s="115" t="s">
        <v>52</v>
      </c>
      <c r="C47" s="116">
        <v>33500</v>
      </c>
      <c r="D47" s="116">
        <v>33500</v>
      </c>
      <c r="E47" s="116">
        <v>20000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f t="shared" si="6"/>
        <v>20000</v>
      </c>
      <c r="L47" s="116">
        <f t="shared" si="7"/>
        <v>33500</v>
      </c>
      <c r="M47" s="116">
        <f t="shared" si="8"/>
        <v>0</v>
      </c>
      <c r="N47" s="116">
        <f t="shared" si="9"/>
        <v>33500</v>
      </c>
      <c r="O47" s="116">
        <f t="shared" si="10"/>
        <v>20000</v>
      </c>
      <c r="P47" s="116">
        <f t="shared" si="11"/>
        <v>0</v>
      </c>
    </row>
    <row r="48" spans="1:16" ht="12.75">
      <c r="A48" s="111" t="s">
        <v>54</v>
      </c>
      <c r="B48" s="112" t="s">
        <v>71</v>
      </c>
      <c r="C48" s="113">
        <v>13104643</v>
      </c>
      <c r="D48" s="113">
        <v>13643499</v>
      </c>
      <c r="E48" s="113">
        <v>6917190</v>
      </c>
      <c r="F48" s="113">
        <v>4862529.58</v>
      </c>
      <c r="G48" s="113">
        <v>0</v>
      </c>
      <c r="H48" s="113">
        <v>4570180.03</v>
      </c>
      <c r="I48" s="113">
        <v>292349.55</v>
      </c>
      <c r="J48" s="113">
        <v>149645.71</v>
      </c>
      <c r="K48" s="113">
        <f t="shared" si="6"/>
        <v>2054660.42</v>
      </c>
      <c r="L48" s="113">
        <f t="shared" si="7"/>
        <v>8780969.42</v>
      </c>
      <c r="M48" s="113">
        <f t="shared" si="8"/>
        <v>70.29631367650737</v>
      </c>
      <c r="N48" s="113">
        <f t="shared" si="9"/>
        <v>9073318.969999999</v>
      </c>
      <c r="O48" s="113">
        <f t="shared" si="10"/>
        <v>2347009.9699999997</v>
      </c>
      <c r="P48" s="113">
        <f t="shared" si="11"/>
        <v>66.06989297677237</v>
      </c>
    </row>
    <row r="49" spans="1:16" ht="25.5">
      <c r="A49" s="114" t="s">
        <v>23</v>
      </c>
      <c r="B49" s="115" t="s">
        <v>24</v>
      </c>
      <c r="C49" s="116">
        <v>5213071</v>
      </c>
      <c r="D49" s="116">
        <v>5573071</v>
      </c>
      <c r="E49" s="116">
        <v>2676191</v>
      </c>
      <c r="F49" s="116">
        <v>2240916.81</v>
      </c>
      <c r="G49" s="116">
        <v>0</v>
      </c>
      <c r="H49" s="116">
        <v>1970896.43</v>
      </c>
      <c r="I49" s="116">
        <v>270020.38</v>
      </c>
      <c r="J49" s="116">
        <v>123059.62</v>
      </c>
      <c r="K49" s="116">
        <f t="shared" si="6"/>
        <v>435274.18999999994</v>
      </c>
      <c r="L49" s="116">
        <f t="shared" si="7"/>
        <v>3332154.19</v>
      </c>
      <c r="M49" s="116">
        <f t="shared" si="8"/>
        <v>83.73530925109606</v>
      </c>
      <c r="N49" s="116">
        <f t="shared" si="9"/>
        <v>3602174.5700000003</v>
      </c>
      <c r="O49" s="116">
        <f t="shared" si="10"/>
        <v>705294.5700000001</v>
      </c>
      <c r="P49" s="116">
        <f t="shared" si="11"/>
        <v>73.64558172417439</v>
      </c>
    </row>
    <row r="50" spans="1:16" ht="25.5">
      <c r="A50" s="114" t="s">
        <v>25</v>
      </c>
      <c r="B50" s="115" t="s">
        <v>26</v>
      </c>
      <c r="C50" s="116">
        <v>436433</v>
      </c>
      <c r="D50" s="116">
        <v>187441</v>
      </c>
      <c r="E50" s="116">
        <v>129482</v>
      </c>
      <c r="F50" s="116">
        <v>83633.52</v>
      </c>
      <c r="G50" s="116">
        <v>0</v>
      </c>
      <c r="H50" s="116">
        <v>83633.52</v>
      </c>
      <c r="I50" s="116">
        <v>0</v>
      </c>
      <c r="J50" s="116">
        <v>0</v>
      </c>
      <c r="K50" s="116">
        <f t="shared" si="6"/>
        <v>45848.479999999996</v>
      </c>
      <c r="L50" s="116">
        <f t="shared" si="7"/>
        <v>103807.48</v>
      </c>
      <c r="M50" s="116">
        <f t="shared" si="8"/>
        <v>64.5908466041612</v>
      </c>
      <c r="N50" s="116">
        <f t="shared" si="9"/>
        <v>103807.48</v>
      </c>
      <c r="O50" s="116">
        <f t="shared" si="10"/>
        <v>45848.479999999996</v>
      </c>
      <c r="P50" s="116">
        <f t="shared" si="11"/>
        <v>64.5908466041612</v>
      </c>
    </row>
    <row r="51" spans="1:16" ht="25.5">
      <c r="A51" s="114" t="s">
        <v>27</v>
      </c>
      <c r="B51" s="115" t="s">
        <v>28</v>
      </c>
      <c r="C51" s="116">
        <v>97630</v>
      </c>
      <c r="D51" s="116">
        <v>101871</v>
      </c>
      <c r="E51" s="116">
        <v>59747</v>
      </c>
      <c r="F51" s="116">
        <v>43901.3</v>
      </c>
      <c r="G51" s="116">
        <v>0</v>
      </c>
      <c r="H51" s="116">
        <v>43901.3</v>
      </c>
      <c r="I51" s="116">
        <v>0</v>
      </c>
      <c r="J51" s="116">
        <v>0</v>
      </c>
      <c r="K51" s="116">
        <f t="shared" si="6"/>
        <v>15845.699999999997</v>
      </c>
      <c r="L51" s="116">
        <f t="shared" si="7"/>
        <v>57969.7</v>
      </c>
      <c r="M51" s="116">
        <f t="shared" si="8"/>
        <v>73.47866838502351</v>
      </c>
      <c r="N51" s="116">
        <f t="shared" si="9"/>
        <v>57969.7</v>
      </c>
      <c r="O51" s="116">
        <f t="shared" si="10"/>
        <v>15845.699999999997</v>
      </c>
      <c r="P51" s="116">
        <f t="shared" si="11"/>
        <v>73.47866838502351</v>
      </c>
    </row>
    <row r="52" spans="1:16" ht="25.5">
      <c r="A52" s="114" t="s">
        <v>29</v>
      </c>
      <c r="B52" s="115" t="s">
        <v>30</v>
      </c>
      <c r="C52" s="116">
        <v>2509472</v>
      </c>
      <c r="D52" s="116">
        <v>2559072</v>
      </c>
      <c r="E52" s="116">
        <v>1582825</v>
      </c>
      <c r="F52" s="116">
        <v>1527322.31</v>
      </c>
      <c r="G52" s="116">
        <v>0</v>
      </c>
      <c r="H52" s="116">
        <v>1520923.22</v>
      </c>
      <c r="I52" s="116">
        <v>6399.09</v>
      </c>
      <c r="J52" s="116">
        <v>21330.09</v>
      </c>
      <c r="K52" s="116">
        <f t="shared" si="6"/>
        <v>55502.689999999944</v>
      </c>
      <c r="L52" s="116">
        <f t="shared" si="7"/>
        <v>1031749.69</v>
      </c>
      <c r="M52" s="116">
        <f t="shared" si="8"/>
        <v>96.49344115742423</v>
      </c>
      <c r="N52" s="116">
        <f t="shared" si="9"/>
        <v>1038148.78</v>
      </c>
      <c r="O52" s="116">
        <f t="shared" si="10"/>
        <v>61901.78000000003</v>
      </c>
      <c r="P52" s="116">
        <f t="shared" si="11"/>
        <v>96.08915830872017</v>
      </c>
    </row>
    <row r="53" spans="1:16" ht="25.5">
      <c r="A53" s="114" t="s">
        <v>31</v>
      </c>
      <c r="B53" s="115" t="s">
        <v>32</v>
      </c>
      <c r="C53" s="116">
        <v>576839</v>
      </c>
      <c r="D53" s="116">
        <v>629898</v>
      </c>
      <c r="E53" s="116">
        <v>302880</v>
      </c>
      <c r="F53" s="116">
        <v>188268.87</v>
      </c>
      <c r="G53" s="116">
        <v>0</v>
      </c>
      <c r="H53" s="116">
        <v>188268.87</v>
      </c>
      <c r="I53" s="116">
        <v>0</v>
      </c>
      <c r="J53" s="116">
        <v>0</v>
      </c>
      <c r="K53" s="116">
        <f t="shared" si="6"/>
        <v>114611.13</v>
      </c>
      <c r="L53" s="116">
        <f t="shared" si="7"/>
        <v>441629.13</v>
      </c>
      <c r="M53" s="116">
        <f t="shared" si="8"/>
        <v>62.15955824088748</v>
      </c>
      <c r="N53" s="116">
        <f t="shared" si="9"/>
        <v>441629.13</v>
      </c>
      <c r="O53" s="116">
        <f t="shared" si="10"/>
        <v>114611.13</v>
      </c>
      <c r="P53" s="116">
        <f t="shared" si="11"/>
        <v>62.15955824088748</v>
      </c>
    </row>
    <row r="54" spans="1:16" ht="25.5">
      <c r="A54" s="114" t="s">
        <v>33</v>
      </c>
      <c r="B54" s="115" t="s">
        <v>34</v>
      </c>
      <c r="C54" s="116">
        <v>13510</v>
      </c>
      <c r="D54" s="116">
        <v>13510</v>
      </c>
      <c r="E54" s="116">
        <v>7690</v>
      </c>
      <c r="F54" s="116">
        <v>887</v>
      </c>
      <c r="G54" s="116">
        <v>0</v>
      </c>
      <c r="H54" s="116">
        <v>887</v>
      </c>
      <c r="I54" s="116">
        <v>0</v>
      </c>
      <c r="J54" s="116">
        <v>0</v>
      </c>
      <c r="K54" s="116">
        <f t="shared" si="6"/>
        <v>6803</v>
      </c>
      <c r="L54" s="116">
        <f t="shared" si="7"/>
        <v>12623</v>
      </c>
      <c r="M54" s="116">
        <f t="shared" si="8"/>
        <v>11.53446033810143</v>
      </c>
      <c r="N54" s="116">
        <f t="shared" si="9"/>
        <v>12623</v>
      </c>
      <c r="O54" s="116">
        <f t="shared" si="10"/>
        <v>6803</v>
      </c>
      <c r="P54" s="116">
        <f t="shared" si="11"/>
        <v>11.53446033810143</v>
      </c>
    </row>
    <row r="55" spans="1:16" ht="25.5">
      <c r="A55" s="114" t="s">
        <v>35</v>
      </c>
      <c r="B55" s="115" t="s">
        <v>36</v>
      </c>
      <c r="C55" s="116">
        <v>304575</v>
      </c>
      <c r="D55" s="116">
        <v>302075</v>
      </c>
      <c r="E55" s="116">
        <v>86970</v>
      </c>
      <c r="F55" s="116">
        <v>61090.76</v>
      </c>
      <c r="G55" s="116">
        <v>0</v>
      </c>
      <c r="H55" s="116">
        <v>61090.76</v>
      </c>
      <c r="I55" s="116">
        <v>0</v>
      </c>
      <c r="J55" s="116">
        <v>0</v>
      </c>
      <c r="K55" s="116">
        <f t="shared" si="6"/>
        <v>25879.239999999998</v>
      </c>
      <c r="L55" s="116">
        <f t="shared" si="7"/>
        <v>240984.24</v>
      </c>
      <c r="M55" s="116">
        <f t="shared" si="8"/>
        <v>70.24348625962976</v>
      </c>
      <c r="N55" s="116">
        <f t="shared" si="9"/>
        <v>240984.24</v>
      </c>
      <c r="O55" s="116">
        <f t="shared" si="10"/>
        <v>25879.239999999998</v>
      </c>
      <c r="P55" s="116">
        <f t="shared" si="11"/>
        <v>70.24348625962976</v>
      </c>
    </row>
    <row r="56" spans="1:16" ht="25.5">
      <c r="A56" s="114" t="s">
        <v>37</v>
      </c>
      <c r="B56" s="115" t="s">
        <v>38</v>
      </c>
      <c r="C56" s="116">
        <v>2613226</v>
      </c>
      <c r="D56" s="116">
        <v>2532782</v>
      </c>
      <c r="E56" s="116">
        <v>1096493</v>
      </c>
      <c r="F56" s="116">
        <v>204268.07</v>
      </c>
      <c r="G56" s="116">
        <v>0</v>
      </c>
      <c r="H56" s="116">
        <v>203493.99</v>
      </c>
      <c r="I56" s="116">
        <v>774.08</v>
      </c>
      <c r="J56" s="116">
        <v>0</v>
      </c>
      <c r="K56" s="116">
        <f t="shared" si="6"/>
        <v>892224.9299999999</v>
      </c>
      <c r="L56" s="116">
        <f t="shared" si="7"/>
        <v>2328513.93</v>
      </c>
      <c r="M56" s="116">
        <f t="shared" si="8"/>
        <v>18.62921787918391</v>
      </c>
      <c r="N56" s="116">
        <f t="shared" si="9"/>
        <v>2329288.01</v>
      </c>
      <c r="O56" s="116">
        <f t="shared" si="10"/>
        <v>892999.01</v>
      </c>
      <c r="P56" s="116">
        <f t="shared" si="11"/>
        <v>18.558621897267013</v>
      </c>
    </row>
    <row r="57" spans="1:16" ht="25.5">
      <c r="A57" s="114" t="s">
        <v>39</v>
      </c>
      <c r="B57" s="115" t="s">
        <v>40</v>
      </c>
      <c r="C57" s="116">
        <v>100</v>
      </c>
      <c r="D57" s="116">
        <v>100</v>
      </c>
      <c r="E57" s="116">
        <v>100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f t="shared" si="6"/>
        <v>100</v>
      </c>
      <c r="L57" s="116">
        <f t="shared" si="7"/>
        <v>100</v>
      </c>
      <c r="M57" s="116">
        <f t="shared" si="8"/>
        <v>0</v>
      </c>
      <c r="N57" s="116">
        <f t="shared" si="9"/>
        <v>100</v>
      </c>
      <c r="O57" s="116">
        <f t="shared" si="10"/>
        <v>100</v>
      </c>
      <c r="P57" s="116">
        <f t="shared" si="11"/>
        <v>0</v>
      </c>
    </row>
    <row r="58" spans="1:16" ht="25.5">
      <c r="A58" s="114" t="s">
        <v>41</v>
      </c>
      <c r="B58" s="115" t="s">
        <v>42</v>
      </c>
      <c r="C58" s="116">
        <v>7300</v>
      </c>
      <c r="D58" s="116">
        <v>41115</v>
      </c>
      <c r="E58" s="116">
        <v>18615</v>
      </c>
      <c r="F58" s="116">
        <v>8582.98</v>
      </c>
      <c r="G58" s="116">
        <v>0</v>
      </c>
      <c r="H58" s="116">
        <v>8582.98</v>
      </c>
      <c r="I58" s="116">
        <v>0</v>
      </c>
      <c r="J58" s="116">
        <v>0</v>
      </c>
      <c r="K58" s="116">
        <f t="shared" si="6"/>
        <v>10032.02</v>
      </c>
      <c r="L58" s="116">
        <f t="shared" si="7"/>
        <v>32532.02</v>
      </c>
      <c r="M58" s="116">
        <f t="shared" si="8"/>
        <v>46.10786999731399</v>
      </c>
      <c r="N58" s="116">
        <f t="shared" si="9"/>
        <v>32532.02</v>
      </c>
      <c r="O58" s="116">
        <f t="shared" si="10"/>
        <v>10032.02</v>
      </c>
      <c r="P58" s="116">
        <f t="shared" si="11"/>
        <v>46.10786999731399</v>
      </c>
    </row>
    <row r="59" spans="1:16" ht="25.5">
      <c r="A59" s="114" t="s">
        <v>43</v>
      </c>
      <c r="B59" s="115" t="s">
        <v>44</v>
      </c>
      <c r="C59" s="116">
        <v>5460</v>
      </c>
      <c r="D59" s="116">
        <v>28460</v>
      </c>
      <c r="E59" s="116">
        <v>18660</v>
      </c>
      <c r="F59" s="116">
        <v>7916</v>
      </c>
      <c r="G59" s="116">
        <v>0</v>
      </c>
      <c r="H59" s="116">
        <v>2660</v>
      </c>
      <c r="I59" s="116">
        <v>5256</v>
      </c>
      <c r="J59" s="116">
        <v>5256</v>
      </c>
      <c r="K59" s="116">
        <f t="shared" si="6"/>
        <v>10744</v>
      </c>
      <c r="L59" s="116">
        <f t="shared" si="7"/>
        <v>20544</v>
      </c>
      <c r="M59" s="116">
        <f t="shared" si="8"/>
        <v>42.42229367631297</v>
      </c>
      <c r="N59" s="116">
        <f t="shared" si="9"/>
        <v>25800</v>
      </c>
      <c r="O59" s="116">
        <f t="shared" si="10"/>
        <v>16000</v>
      </c>
      <c r="P59" s="116">
        <f t="shared" si="11"/>
        <v>14.255091103965704</v>
      </c>
    </row>
    <row r="60" spans="1:16" ht="25.5">
      <c r="A60" s="114" t="s">
        <v>45</v>
      </c>
      <c r="B60" s="115" t="s">
        <v>46</v>
      </c>
      <c r="C60" s="116">
        <v>75500</v>
      </c>
      <c r="D60" s="116">
        <v>185000</v>
      </c>
      <c r="E60" s="116">
        <v>167572</v>
      </c>
      <c r="F60" s="116">
        <v>106794.81</v>
      </c>
      <c r="G60" s="116">
        <v>0</v>
      </c>
      <c r="H60" s="116">
        <v>106794.81</v>
      </c>
      <c r="I60" s="116">
        <v>0</v>
      </c>
      <c r="J60" s="116">
        <v>0</v>
      </c>
      <c r="K60" s="116">
        <f t="shared" si="6"/>
        <v>60777.19</v>
      </c>
      <c r="L60" s="116">
        <f t="shared" si="7"/>
        <v>78205.19</v>
      </c>
      <c r="M60" s="116">
        <f t="shared" si="8"/>
        <v>63.730700833074735</v>
      </c>
      <c r="N60" s="116">
        <f t="shared" si="9"/>
        <v>78205.19</v>
      </c>
      <c r="O60" s="116">
        <f t="shared" si="10"/>
        <v>60777.19</v>
      </c>
      <c r="P60" s="116">
        <f t="shared" si="11"/>
        <v>63.730700833074735</v>
      </c>
    </row>
    <row r="61" spans="1:16" ht="25.5">
      <c r="A61" s="114" t="s">
        <v>47</v>
      </c>
      <c r="B61" s="115" t="s">
        <v>48</v>
      </c>
      <c r="C61" s="116">
        <v>75906</v>
      </c>
      <c r="D61" s="116">
        <v>248503</v>
      </c>
      <c r="E61" s="116">
        <v>198752</v>
      </c>
      <c r="F61" s="116">
        <v>80007.34</v>
      </c>
      <c r="G61" s="116">
        <v>0</v>
      </c>
      <c r="H61" s="116">
        <v>80007.34</v>
      </c>
      <c r="I61" s="116">
        <v>0</v>
      </c>
      <c r="J61" s="116">
        <v>0</v>
      </c>
      <c r="K61" s="116">
        <f t="shared" si="6"/>
        <v>118744.66</v>
      </c>
      <c r="L61" s="116">
        <f t="shared" si="7"/>
        <v>168495.66</v>
      </c>
      <c r="M61" s="116">
        <f t="shared" si="8"/>
        <v>40.254860328449524</v>
      </c>
      <c r="N61" s="116">
        <f t="shared" si="9"/>
        <v>168495.66</v>
      </c>
      <c r="O61" s="116">
        <f t="shared" si="10"/>
        <v>118744.66</v>
      </c>
      <c r="P61" s="116">
        <f t="shared" si="11"/>
        <v>40.254860328449524</v>
      </c>
    </row>
    <row r="62" spans="1:16" ht="25.5">
      <c r="A62" s="114" t="s">
        <v>49</v>
      </c>
      <c r="B62" s="115" t="s">
        <v>50</v>
      </c>
      <c r="C62" s="116">
        <v>7100</v>
      </c>
      <c r="D62" s="116">
        <v>18080</v>
      </c>
      <c r="E62" s="116">
        <v>18080</v>
      </c>
      <c r="F62" s="116">
        <v>13100</v>
      </c>
      <c r="G62" s="116">
        <v>0</v>
      </c>
      <c r="H62" s="116">
        <v>8600</v>
      </c>
      <c r="I62" s="116">
        <v>4500</v>
      </c>
      <c r="J62" s="116">
        <v>0</v>
      </c>
      <c r="K62" s="116">
        <f t="shared" si="6"/>
        <v>4980</v>
      </c>
      <c r="L62" s="116">
        <f t="shared" si="7"/>
        <v>4980</v>
      </c>
      <c r="M62" s="116">
        <f t="shared" si="8"/>
        <v>72.45575221238938</v>
      </c>
      <c r="N62" s="116">
        <f t="shared" si="9"/>
        <v>9480</v>
      </c>
      <c r="O62" s="116">
        <f t="shared" si="10"/>
        <v>9480</v>
      </c>
      <c r="P62" s="116">
        <f t="shared" si="11"/>
        <v>47.56637168141593</v>
      </c>
    </row>
    <row r="63" spans="1:16" ht="25.5">
      <c r="A63" s="114" t="s">
        <v>51</v>
      </c>
      <c r="B63" s="115" t="s">
        <v>52</v>
      </c>
      <c r="C63" s="116">
        <v>1168521</v>
      </c>
      <c r="D63" s="116">
        <v>1222521</v>
      </c>
      <c r="E63" s="116">
        <v>553133</v>
      </c>
      <c r="F63" s="116">
        <v>295839.81</v>
      </c>
      <c r="G63" s="116">
        <v>0</v>
      </c>
      <c r="H63" s="116">
        <v>290439.81</v>
      </c>
      <c r="I63" s="116">
        <v>5400</v>
      </c>
      <c r="J63" s="116">
        <v>0</v>
      </c>
      <c r="K63" s="116">
        <f t="shared" si="6"/>
        <v>257293.19</v>
      </c>
      <c r="L63" s="116">
        <f t="shared" si="7"/>
        <v>926681.19</v>
      </c>
      <c r="M63" s="116">
        <f t="shared" si="8"/>
        <v>53.48438983029398</v>
      </c>
      <c r="N63" s="116">
        <f t="shared" si="9"/>
        <v>932081.19</v>
      </c>
      <c r="O63" s="116">
        <f t="shared" si="10"/>
        <v>262693.19</v>
      </c>
      <c r="P63" s="116">
        <f t="shared" si="11"/>
        <v>52.50813276372952</v>
      </c>
    </row>
    <row r="64" spans="1:16" ht="12.75">
      <c r="A64" s="111" t="s">
        <v>55</v>
      </c>
      <c r="B64" s="112" t="s">
        <v>72</v>
      </c>
      <c r="C64" s="113">
        <v>16303684</v>
      </c>
      <c r="D64" s="113">
        <v>16300877</v>
      </c>
      <c r="E64" s="113">
        <v>7009756</v>
      </c>
      <c r="F64" s="113">
        <v>5159332.55</v>
      </c>
      <c r="G64" s="113">
        <v>0</v>
      </c>
      <c r="H64" s="113">
        <v>5091744.7</v>
      </c>
      <c r="I64" s="113">
        <v>67587.85</v>
      </c>
      <c r="J64" s="113">
        <v>28980.61</v>
      </c>
      <c r="K64" s="113">
        <f t="shared" si="6"/>
        <v>1850423.4500000002</v>
      </c>
      <c r="L64" s="113">
        <f t="shared" si="7"/>
        <v>11141544.45</v>
      </c>
      <c r="M64" s="113">
        <f t="shared" si="8"/>
        <v>73.60217031805387</v>
      </c>
      <c r="N64" s="113">
        <f t="shared" si="9"/>
        <v>11209132.3</v>
      </c>
      <c r="O64" s="113">
        <f t="shared" si="10"/>
        <v>1918011.2999999998</v>
      </c>
      <c r="P64" s="113">
        <f t="shared" si="11"/>
        <v>72.63797341876094</v>
      </c>
    </row>
    <row r="65" spans="1:16" ht="25.5">
      <c r="A65" s="114" t="s">
        <v>21</v>
      </c>
      <c r="B65" s="115" t="s">
        <v>22</v>
      </c>
      <c r="C65" s="116">
        <v>9777595</v>
      </c>
      <c r="D65" s="116">
        <v>9777595</v>
      </c>
      <c r="E65" s="116">
        <v>4363067</v>
      </c>
      <c r="F65" s="116">
        <v>3103392.7</v>
      </c>
      <c r="G65" s="116">
        <v>0</v>
      </c>
      <c r="H65" s="116">
        <v>3060151</v>
      </c>
      <c r="I65" s="116">
        <v>43241.7</v>
      </c>
      <c r="J65" s="116">
        <v>427.45</v>
      </c>
      <c r="K65" s="116">
        <f t="shared" si="6"/>
        <v>1259674.2999999998</v>
      </c>
      <c r="L65" s="116">
        <f t="shared" si="7"/>
        <v>6674202.3</v>
      </c>
      <c r="M65" s="116">
        <f t="shared" si="8"/>
        <v>71.12869685475836</v>
      </c>
      <c r="N65" s="116">
        <f t="shared" si="9"/>
        <v>6717444</v>
      </c>
      <c r="O65" s="116">
        <f t="shared" si="10"/>
        <v>1302916</v>
      </c>
      <c r="P65" s="116">
        <f t="shared" si="11"/>
        <v>70.13761191382117</v>
      </c>
    </row>
    <row r="66" spans="1:16" ht="25.5">
      <c r="A66" s="114" t="s">
        <v>25</v>
      </c>
      <c r="B66" s="115" t="s">
        <v>26</v>
      </c>
      <c r="C66" s="116">
        <v>493376</v>
      </c>
      <c r="D66" s="116">
        <v>493426</v>
      </c>
      <c r="E66" s="116">
        <v>206869</v>
      </c>
      <c r="F66" s="116">
        <v>177349.01</v>
      </c>
      <c r="G66" s="116">
        <v>0</v>
      </c>
      <c r="H66" s="116">
        <v>177349.01</v>
      </c>
      <c r="I66" s="116">
        <v>0</v>
      </c>
      <c r="J66" s="116">
        <v>31.58</v>
      </c>
      <c r="K66" s="116">
        <f t="shared" si="6"/>
        <v>29519.98999999999</v>
      </c>
      <c r="L66" s="116">
        <f t="shared" si="7"/>
        <v>316076.99</v>
      </c>
      <c r="M66" s="116">
        <f t="shared" si="8"/>
        <v>85.73010455892377</v>
      </c>
      <c r="N66" s="116">
        <f t="shared" si="9"/>
        <v>316076.99</v>
      </c>
      <c r="O66" s="116">
        <f t="shared" si="10"/>
        <v>29519.98999999999</v>
      </c>
      <c r="P66" s="116">
        <f t="shared" si="11"/>
        <v>85.73010455892377</v>
      </c>
    </row>
    <row r="67" spans="1:16" ht="25.5">
      <c r="A67" s="114" t="s">
        <v>27</v>
      </c>
      <c r="B67" s="115" t="s">
        <v>28</v>
      </c>
      <c r="C67" s="116">
        <v>483501</v>
      </c>
      <c r="D67" s="116">
        <v>483501</v>
      </c>
      <c r="E67" s="116">
        <v>204344</v>
      </c>
      <c r="F67" s="116">
        <v>165932.65</v>
      </c>
      <c r="G67" s="116">
        <v>0</v>
      </c>
      <c r="H67" s="116">
        <v>165932.65</v>
      </c>
      <c r="I67" s="116">
        <v>0</v>
      </c>
      <c r="J67" s="116">
        <v>0</v>
      </c>
      <c r="K67" s="116">
        <f t="shared" si="6"/>
        <v>38411.350000000006</v>
      </c>
      <c r="L67" s="116">
        <f t="shared" si="7"/>
        <v>317568.35</v>
      </c>
      <c r="M67" s="116">
        <f t="shared" si="8"/>
        <v>81.20260443174256</v>
      </c>
      <c r="N67" s="116">
        <f t="shared" si="9"/>
        <v>317568.35</v>
      </c>
      <c r="O67" s="116">
        <f t="shared" si="10"/>
        <v>38411.350000000006</v>
      </c>
      <c r="P67" s="116">
        <f t="shared" si="11"/>
        <v>81.20260443174256</v>
      </c>
    </row>
    <row r="68" spans="1:16" ht="25.5">
      <c r="A68" s="114" t="s">
        <v>29</v>
      </c>
      <c r="B68" s="115" t="s">
        <v>30</v>
      </c>
      <c r="C68" s="116">
        <v>1114598</v>
      </c>
      <c r="D68" s="116">
        <v>1114598</v>
      </c>
      <c r="E68" s="116">
        <v>480107</v>
      </c>
      <c r="F68" s="116">
        <v>404709.37</v>
      </c>
      <c r="G68" s="116">
        <v>0</v>
      </c>
      <c r="H68" s="116">
        <v>397709.37</v>
      </c>
      <c r="I68" s="116">
        <v>7000</v>
      </c>
      <c r="J68" s="116">
        <v>15197</v>
      </c>
      <c r="K68" s="116">
        <f t="shared" si="6"/>
        <v>75397.63</v>
      </c>
      <c r="L68" s="116">
        <f t="shared" si="7"/>
        <v>709888.63</v>
      </c>
      <c r="M68" s="116">
        <f t="shared" si="8"/>
        <v>84.29566117552963</v>
      </c>
      <c r="N68" s="116">
        <f t="shared" si="9"/>
        <v>716888.63</v>
      </c>
      <c r="O68" s="116">
        <f t="shared" si="10"/>
        <v>82397.63</v>
      </c>
      <c r="P68" s="116">
        <f t="shared" si="11"/>
        <v>82.83765285655072</v>
      </c>
    </row>
    <row r="69" spans="1:16" ht="25.5">
      <c r="A69" s="114" t="s">
        <v>31</v>
      </c>
      <c r="B69" s="115" t="s">
        <v>32</v>
      </c>
      <c r="C69" s="116">
        <v>591108</v>
      </c>
      <c r="D69" s="116">
        <v>591108</v>
      </c>
      <c r="E69" s="116">
        <v>335581</v>
      </c>
      <c r="F69" s="116">
        <v>238550.45</v>
      </c>
      <c r="G69" s="116">
        <v>0</v>
      </c>
      <c r="H69" s="116">
        <v>237902.17</v>
      </c>
      <c r="I69" s="116">
        <v>648.28</v>
      </c>
      <c r="J69" s="116">
        <v>273</v>
      </c>
      <c r="K69" s="116">
        <f t="shared" si="6"/>
        <v>97030.54999999999</v>
      </c>
      <c r="L69" s="116">
        <f t="shared" si="7"/>
        <v>352557.55</v>
      </c>
      <c r="M69" s="116">
        <f t="shared" si="8"/>
        <v>71.08580342748844</v>
      </c>
      <c r="N69" s="116">
        <f t="shared" si="9"/>
        <v>353205.82999999996</v>
      </c>
      <c r="O69" s="116">
        <f t="shared" si="10"/>
        <v>97678.82999999999</v>
      </c>
      <c r="P69" s="116">
        <f t="shared" si="11"/>
        <v>70.8926220495201</v>
      </c>
    </row>
    <row r="70" spans="1:16" ht="25.5">
      <c r="A70" s="114" t="s">
        <v>33</v>
      </c>
      <c r="B70" s="115" t="s">
        <v>34</v>
      </c>
      <c r="C70" s="116">
        <v>224684</v>
      </c>
      <c r="D70" s="116">
        <v>224684</v>
      </c>
      <c r="E70" s="116">
        <v>85629</v>
      </c>
      <c r="F70" s="116">
        <v>64061.32</v>
      </c>
      <c r="G70" s="116">
        <v>0</v>
      </c>
      <c r="H70" s="116">
        <v>54190.32</v>
      </c>
      <c r="I70" s="116">
        <v>9871</v>
      </c>
      <c r="J70" s="116">
        <v>11776.68</v>
      </c>
      <c r="K70" s="116">
        <f aca="true" t="shared" si="12" ref="K70:K100">E70-F70</f>
        <v>21567.68</v>
      </c>
      <c r="L70" s="116">
        <f aca="true" t="shared" si="13" ref="L70:L100">D70-F70</f>
        <v>160622.68</v>
      </c>
      <c r="M70" s="116">
        <f aca="true" t="shared" si="14" ref="M70:M100">IF(E70=0,0,(F70/E70)*100)</f>
        <v>74.81264524868911</v>
      </c>
      <c r="N70" s="116">
        <f aca="true" t="shared" si="15" ref="N70:N100">D70-H70</f>
        <v>170493.68</v>
      </c>
      <c r="O70" s="116">
        <f aca="true" t="shared" si="16" ref="O70:O100">E70-H70</f>
        <v>31438.68</v>
      </c>
      <c r="P70" s="116">
        <f aca="true" t="shared" si="17" ref="P70:P100">IF(E70=0,0,(H70/E70)*100)</f>
        <v>63.28500858354062</v>
      </c>
    </row>
    <row r="71" spans="1:16" ht="25.5">
      <c r="A71" s="114" t="s">
        <v>35</v>
      </c>
      <c r="B71" s="115" t="s">
        <v>36</v>
      </c>
      <c r="C71" s="116">
        <v>193255</v>
      </c>
      <c r="D71" s="116">
        <v>193255</v>
      </c>
      <c r="E71" s="116">
        <v>77089</v>
      </c>
      <c r="F71" s="116">
        <v>58472.3</v>
      </c>
      <c r="G71" s="116">
        <v>0</v>
      </c>
      <c r="H71" s="116">
        <v>58472.3</v>
      </c>
      <c r="I71" s="116">
        <v>0</v>
      </c>
      <c r="J71" s="116">
        <v>0</v>
      </c>
      <c r="K71" s="116">
        <f t="shared" si="12"/>
        <v>18616.699999999997</v>
      </c>
      <c r="L71" s="116">
        <f t="shared" si="13"/>
        <v>134782.7</v>
      </c>
      <c r="M71" s="116">
        <f t="shared" si="14"/>
        <v>75.85038072876806</v>
      </c>
      <c r="N71" s="116">
        <f t="shared" si="15"/>
        <v>134782.7</v>
      </c>
      <c r="O71" s="116">
        <f t="shared" si="16"/>
        <v>18616.699999999997</v>
      </c>
      <c r="P71" s="116">
        <f t="shared" si="17"/>
        <v>75.85038072876806</v>
      </c>
    </row>
    <row r="72" spans="1:16" ht="25.5">
      <c r="A72" s="114" t="s">
        <v>37</v>
      </c>
      <c r="B72" s="115" t="s">
        <v>38</v>
      </c>
      <c r="C72" s="116">
        <v>1533605</v>
      </c>
      <c r="D72" s="116">
        <v>1533605</v>
      </c>
      <c r="E72" s="116">
        <v>535846</v>
      </c>
      <c r="F72" s="116">
        <v>432425.25</v>
      </c>
      <c r="G72" s="116">
        <v>0</v>
      </c>
      <c r="H72" s="116">
        <v>432425.25</v>
      </c>
      <c r="I72" s="116">
        <v>0</v>
      </c>
      <c r="J72" s="116">
        <v>444.9</v>
      </c>
      <c r="K72" s="116">
        <f t="shared" si="12"/>
        <v>103420.75</v>
      </c>
      <c r="L72" s="116">
        <f t="shared" si="13"/>
        <v>1101179.75</v>
      </c>
      <c r="M72" s="116">
        <f t="shared" si="14"/>
        <v>80.69953867342483</v>
      </c>
      <c r="N72" s="116">
        <f t="shared" si="15"/>
        <v>1101179.75</v>
      </c>
      <c r="O72" s="116">
        <f t="shared" si="16"/>
        <v>103420.75</v>
      </c>
      <c r="P72" s="116">
        <f t="shared" si="17"/>
        <v>80.69953867342483</v>
      </c>
    </row>
    <row r="73" spans="1:16" ht="25.5">
      <c r="A73" s="114" t="s">
        <v>41</v>
      </c>
      <c r="B73" s="115" t="s">
        <v>42</v>
      </c>
      <c r="C73" s="116">
        <v>531477</v>
      </c>
      <c r="D73" s="116">
        <v>528620</v>
      </c>
      <c r="E73" s="116">
        <v>197971</v>
      </c>
      <c r="F73" s="116">
        <v>143762.35</v>
      </c>
      <c r="G73" s="116">
        <v>0</v>
      </c>
      <c r="H73" s="116">
        <v>143762.35</v>
      </c>
      <c r="I73" s="116">
        <v>0</v>
      </c>
      <c r="J73" s="116">
        <v>0</v>
      </c>
      <c r="K73" s="116">
        <f t="shared" si="12"/>
        <v>54208.649999999994</v>
      </c>
      <c r="L73" s="116">
        <f t="shared" si="13"/>
        <v>384857.65</v>
      </c>
      <c r="M73" s="116">
        <f t="shared" si="14"/>
        <v>72.61788342737067</v>
      </c>
      <c r="N73" s="116">
        <f t="shared" si="15"/>
        <v>384857.65</v>
      </c>
      <c r="O73" s="116">
        <f t="shared" si="16"/>
        <v>54208.649999999994</v>
      </c>
      <c r="P73" s="116">
        <f t="shared" si="17"/>
        <v>72.61788342737067</v>
      </c>
    </row>
    <row r="74" spans="1:16" ht="25.5">
      <c r="A74" s="114" t="s">
        <v>43</v>
      </c>
      <c r="B74" s="115" t="s">
        <v>44</v>
      </c>
      <c r="C74" s="116">
        <v>418563</v>
      </c>
      <c r="D74" s="116">
        <v>418563</v>
      </c>
      <c r="E74" s="116">
        <v>153459</v>
      </c>
      <c r="F74" s="116">
        <v>113418.31</v>
      </c>
      <c r="G74" s="116">
        <v>0</v>
      </c>
      <c r="H74" s="116">
        <v>113418.31</v>
      </c>
      <c r="I74" s="116">
        <v>0</v>
      </c>
      <c r="J74" s="116">
        <v>0</v>
      </c>
      <c r="K74" s="116">
        <f t="shared" si="12"/>
        <v>40040.69</v>
      </c>
      <c r="L74" s="116">
        <f t="shared" si="13"/>
        <v>305144.69</v>
      </c>
      <c r="M74" s="116">
        <f t="shared" si="14"/>
        <v>73.90789070696407</v>
      </c>
      <c r="N74" s="116">
        <f t="shared" si="15"/>
        <v>305144.69</v>
      </c>
      <c r="O74" s="116">
        <f t="shared" si="16"/>
        <v>40040.69</v>
      </c>
      <c r="P74" s="116">
        <f t="shared" si="17"/>
        <v>73.90789070696407</v>
      </c>
    </row>
    <row r="75" spans="1:16" ht="25.5">
      <c r="A75" s="114" t="s">
        <v>45</v>
      </c>
      <c r="B75" s="115" t="s">
        <v>46</v>
      </c>
      <c r="C75" s="116">
        <v>233633</v>
      </c>
      <c r="D75" s="116">
        <v>233633</v>
      </c>
      <c r="E75" s="116">
        <v>92368</v>
      </c>
      <c r="F75" s="116">
        <v>49497.28</v>
      </c>
      <c r="G75" s="116">
        <v>0</v>
      </c>
      <c r="H75" s="116">
        <v>49497.28</v>
      </c>
      <c r="I75" s="116">
        <v>0</v>
      </c>
      <c r="J75" s="116">
        <v>0</v>
      </c>
      <c r="K75" s="116">
        <f t="shared" si="12"/>
        <v>42870.72</v>
      </c>
      <c r="L75" s="116">
        <f t="shared" si="13"/>
        <v>184135.72</v>
      </c>
      <c r="M75" s="116">
        <f t="shared" si="14"/>
        <v>53.58704313182054</v>
      </c>
      <c r="N75" s="116">
        <f t="shared" si="15"/>
        <v>184135.72</v>
      </c>
      <c r="O75" s="116">
        <f t="shared" si="16"/>
        <v>42870.72</v>
      </c>
      <c r="P75" s="116">
        <f t="shared" si="17"/>
        <v>53.58704313182054</v>
      </c>
    </row>
    <row r="76" spans="1:16" ht="25.5">
      <c r="A76" s="114" t="s">
        <v>47</v>
      </c>
      <c r="B76" s="115" t="s">
        <v>48</v>
      </c>
      <c r="C76" s="116">
        <v>264854</v>
      </c>
      <c r="D76" s="116">
        <v>264854</v>
      </c>
      <c r="E76" s="116">
        <v>103825</v>
      </c>
      <c r="F76" s="116">
        <v>75272.23</v>
      </c>
      <c r="G76" s="116">
        <v>0</v>
      </c>
      <c r="H76" s="116">
        <v>75272.23</v>
      </c>
      <c r="I76" s="116">
        <v>0</v>
      </c>
      <c r="J76" s="116">
        <v>0</v>
      </c>
      <c r="K76" s="116">
        <f t="shared" si="12"/>
        <v>28552.770000000004</v>
      </c>
      <c r="L76" s="116">
        <f t="shared" si="13"/>
        <v>189581.77000000002</v>
      </c>
      <c r="M76" s="116">
        <f t="shared" si="14"/>
        <v>72.49913797254996</v>
      </c>
      <c r="N76" s="116">
        <f t="shared" si="15"/>
        <v>189581.77000000002</v>
      </c>
      <c r="O76" s="116">
        <f t="shared" si="16"/>
        <v>28552.770000000004</v>
      </c>
      <c r="P76" s="116">
        <f t="shared" si="17"/>
        <v>72.49913797254996</v>
      </c>
    </row>
    <row r="77" spans="1:16" ht="25.5">
      <c r="A77" s="114" t="s">
        <v>49</v>
      </c>
      <c r="B77" s="115" t="s">
        <v>50</v>
      </c>
      <c r="C77" s="116">
        <v>285147</v>
      </c>
      <c r="D77" s="116">
        <v>285147</v>
      </c>
      <c r="E77" s="116">
        <v>106471</v>
      </c>
      <c r="F77" s="116">
        <v>81304.69</v>
      </c>
      <c r="G77" s="116">
        <v>0</v>
      </c>
      <c r="H77" s="116">
        <v>74477.82</v>
      </c>
      <c r="I77" s="116">
        <v>6826.87</v>
      </c>
      <c r="J77" s="116">
        <v>830</v>
      </c>
      <c r="K77" s="116">
        <f t="shared" si="12"/>
        <v>25166.309999999998</v>
      </c>
      <c r="L77" s="116">
        <f t="shared" si="13"/>
        <v>203842.31</v>
      </c>
      <c r="M77" s="116">
        <f t="shared" si="14"/>
        <v>76.36322566708306</v>
      </c>
      <c r="N77" s="116">
        <f t="shared" si="15"/>
        <v>210669.18</v>
      </c>
      <c r="O77" s="116">
        <f t="shared" si="16"/>
        <v>31993.179999999993</v>
      </c>
      <c r="P77" s="116">
        <f t="shared" si="17"/>
        <v>69.95127311662331</v>
      </c>
    </row>
    <row r="78" spans="1:16" ht="25.5">
      <c r="A78" s="114" t="s">
        <v>51</v>
      </c>
      <c r="B78" s="115" t="s">
        <v>52</v>
      </c>
      <c r="C78" s="116">
        <v>158288</v>
      </c>
      <c r="D78" s="116">
        <v>158288</v>
      </c>
      <c r="E78" s="116">
        <v>67130</v>
      </c>
      <c r="F78" s="116">
        <v>51184.64</v>
      </c>
      <c r="G78" s="116">
        <v>0</v>
      </c>
      <c r="H78" s="116">
        <v>51184.64</v>
      </c>
      <c r="I78" s="116">
        <v>0</v>
      </c>
      <c r="J78" s="116">
        <v>0</v>
      </c>
      <c r="K78" s="116">
        <f t="shared" si="12"/>
        <v>15945.36</v>
      </c>
      <c r="L78" s="116">
        <f t="shared" si="13"/>
        <v>107103.36</v>
      </c>
      <c r="M78" s="116">
        <f t="shared" si="14"/>
        <v>76.24704305079696</v>
      </c>
      <c r="N78" s="116">
        <f t="shared" si="15"/>
        <v>107103.36</v>
      </c>
      <c r="O78" s="116">
        <f t="shared" si="16"/>
        <v>15945.36</v>
      </c>
      <c r="P78" s="116">
        <f t="shared" si="17"/>
        <v>76.24704305079696</v>
      </c>
    </row>
    <row r="79" spans="1:16" ht="12.75">
      <c r="A79" s="111" t="s">
        <v>56</v>
      </c>
      <c r="B79" s="112" t="s">
        <v>73</v>
      </c>
      <c r="C79" s="113">
        <v>142756</v>
      </c>
      <c r="D79" s="113">
        <v>395000</v>
      </c>
      <c r="E79" s="113">
        <v>125000</v>
      </c>
      <c r="F79" s="113">
        <v>107278.2</v>
      </c>
      <c r="G79" s="113">
        <v>0</v>
      </c>
      <c r="H79" s="113">
        <v>107278.2</v>
      </c>
      <c r="I79" s="113">
        <v>0</v>
      </c>
      <c r="J79" s="113">
        <v>0</v>
      </c>
      <c r="K79" s="113">
        <f t="shared" si="12"/>
        <v>17721.800000000003</v>
      </c>
      <c r="L79" s="113">
        <f t="shared" si="13"/>
        <v>287721.8</v>
      </c>
      <c r="M79" s="113">
        <f t="shared" si="14"/>
        <v>85.82256</v>
      </c>
      <c r="N79" s="113">
        <f t="shared" si="15"/>
        <v>287721.8</v>
      </c>
      <c r="O79" s="113">
        <f t="shared" si="16"/>
        <v>17721.800000000003</v>
      </c>
      <c r="P79" s="113">
        <f t="shared" si="17"/>
        <v>85.82256</v>
      </c>
    </row>
    <row r="80" spans="1:16" ht="25.5">
      <c r="A80" s="114" t="s">
        <v>21</v>
      </c>
      <c r="B80" s="115" t="s">
        <v>22</v>
      </c>
      <c r="C80" s="116">
        <v>0</v>
      </c>
      <c r="D80" s="116">
        <v>310000</v>
      </c>
      <c r="E80" s="116">
        <v>93000</v>
      </c>
      <c r="F80" s="116">
        <v>93000</v>
      </c>
      <c r="G80" s="116">
        <v>0</v>
      </c>
      <c r="H80" s="116">
        <v>93000</v>
      </c>
      <c r="I80" s="116">
        <v>0</v>
      </c>
      <c r="J80" s="116">
        <v>0</v>
      </c>
      <c r="K80" s="116">
        <f t="shared" si="12"/>
        <v>0</v>
      </c>
      <c r="L80" s="116">
        <f t="shared" si="13"/>
        <v>217000</v>
      </c>
      <c r="M80" s="116">
        <f t="shared" si="14"/>
        <v>100</v>
      </c>
      <c r="N80" s="116">
        <f t="shared" si="15"/>
        <v>217000</v>
      </c>
      <c r="O80" s="116">
        <f t="shared" si="16"/>
        <v>0</v>
      </c>
      <c r="P80" s="116">
        <f t="shared" si="17"/>
        <v>100</v>
      </c>
    </row>
    <row r="81" spans="1:16" ht="25.5">
      <c r="A81" s="114" t="s">
        <v>23</v>
      </c>
      <c r="B81" s="115" t="s">
        <v>24</v>
      </c>
      <c r="C81" s="116">
        <v>85000</v>
      </c>
      <c r="D81" s="116">
        <v>85000</v>
      </c>
      <c r="E81" s="116">
        <v>32000</v>
      </c>
      <c r="F81" s="116">
        <v>14278.2</v>
      </c>
      <c r="G81" s="116">
        <v>0</v>
      </c>
      <c r="H81" s="116">
        <v>14278.2</v>
      </c>
      <c r="I81" s="116">
        <v>0</v>
      </c>
      <c r="J81" s="116">
        <v>0</v>
      </c>
      <c r="K81" s="116">
        <f t="shared" si="12"/>
        <v>17721.8</v>
      </c>
      <c r="L81" s="116">
        <f t="shared" si="13"/>
        <v>70721.8</v>
      </c>
      <c r="M81" s="116">
        <f t="shared" si="14"/>
        <v>44.619375</v>
      </c>
      <c r="N81" s="116">
        <f t="shared" si="15"/>
        <v>70721.8</v>
      </c>
      <c r="O81" s="116">
        <f t="shared" si="16"/>
        <v>17721.8</v>
      </c>
      <c r="P81" s="116">
        <f t="shared" si="17"/>
        <v>44.619375</v>
      </c>
    </row>
    <row r="82" spans="1:16" ht="25.5">
      <c r="A82" s="114" t="s">
        <v>37</v>
      </c>
      <c r="B82" s="115" t="s">
        <v>38</v>
      </c>
      <c r="C82" s="116">
        <v>57756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f t="shared" si="12"/>
        <v>0</v>
      </c>
      <c r="L82" s="116">
        <f t="shared" si="13"/>
        <v>0</v>
      </c>
      <c r="M82" s="116">
        <f t="shared" si="14"/>
        <v>0</v>
      </c>
      <c r="N82" s="116">
        <f t="shared" si="15"/>
        <v>0</v>
      </c>
      <c r="O82" s="116">
        <f t="shared" si="16"/>
        <v>0</v>
      </c>
      <c r="P82" s="116">
        <f t="shared" si="17"/>
        <v>0</v>
      </c>
    </row>
    <row r="83" spans="1:16" ht="12.75">
      <c r="A83" s="111" t="s">
        <v>57</v>
      </c>
      <c r="B83" s="112" t="s">
        <v>74</v>
      </c>
      <c r="C83" s="113">
        <v>2110347</v>
      </c>
      <c r="D83" s="113">
        <v>2240927</v>
      </c>
      <c r="E83" s="113">
        <v>970629</v>
      </c>
      <c r="F83" s="113">
        <v>768725.46</v>
      </c>
      <c r="G83" s="113">
        <v>0</v>
      </c>
      <c r="H83" s="113">
        <v>748027.88</v>
      </c>
      <c r="I83" s="113">
        <v>20697.58</v>
      </c>
      <c r="J83" s="113">
        <v>8360</v>
      </c>
      <c r="K83" s="113">
        <f t="shared" si="12"/>
        <v>201903.54000000004</v>
      </c>
      <c r="L83" s="113">
        <f t="shared" si="13"/>
        <v>1472201.54</v>
      </c>
      <c r="M83" s="113">
        <f t="shared" si="14"/>
        <v>79.19869074589776</v>
      </c>
      <c r="N83" s="113">
        <f t="shared" si="15"/>
        <v>1492899.12</v>
      </c>
      <c r="O83" s="113">
        <f t="shared" si="16"/>
        <v>222601.12</v>
      </c>
      <c r="P83" s="113">
        <f t="shared" si="17"/>
        <v>77.06630236681575</v>
      </c>
    </row>
    <row r="84" spans="1:16" ht="25.5">
      <c r="A84" s="114" t="s">
        <v>21</v>
      </c>
      <c r="B84" s="115" t="s">
        <v>22</v>
      </c>
      <c r="C84" s="116">
        <v>2110347</v>
      </c>
      <c r="D84" s="116">
        <v>2240927</v>
      </c>
      <c r="E84" s="116">
        <v>970629</v>
      </c>
      <c r="F84" s="116">
        <v>768725.46</v>
      </c>
      <c r="G84" s="116">
        <v>0</v>
      </c>
      <c r="H84" s="116">
        <v>748027.88</v>
      </c>
      <c r="I84" s="116">
        <v>20697.58</v>
      </c>
      <c r="J84" s="116">
        <v>8360</v>
      </c>
      <c r="K84" s="116">
        <f t="shared" si="12"/>
        <v>201903.54000000004</v>
      </c>
      <c r="L84" s="116">
        <f t="shared" si="13"/>
        <v>1472201.54</v>
      </c>
      <c r="M84" s="116">
        <f t="shared" si="14"/>
        <v>79.19869074589776</v>
      </c>
      <c r="N84" s="116">
        <f t="shared" si="15"/>
        <v>1492899.12</v>
      </c>
      <c r="O84" s="116">
        <f t="shared" si="16"/>
        <v>222601.12</v>
      </c>
      <c r="P84" s="116">
        <f t="shared" si="17"/>
        <v>77.06630236681575</v>
      </c>
    </row>
    <row r="85" spans="1:16" ht="25.5">
      <c r="A85" s="111" t="s">
        <v>58</v>
      </c>
      <c r="B85" s="112" t="s">
        <v>75</v>
      </c>
      <c r="C85" s="113">
        <v>1765805</v>
      </c>
      <c r="D85" s="113">
        <v>1765805</v>
      </c>
      <c r="E85" s="113">
        <v>564218</v>
      </c>
      <c r="F85" s="113">
        <v>191180</v>
      </c>
      <c r="G85" s="113">
        <v>186519</v>
      </c>
      <c r="H85" s="113">
        <v>191180</v>
      </c>
      <c r="I85" s="113">
        <v>0</v>
      </c>
      <c r="J85" s="113">
        <v>0</v>
      </c>
      <c r="K85" s="113">
        <f t="shared" si="12"/>
        <v>373038</v>
      </c>
      <c r="L85" s="113">
        <f t="shared" si="13"/>
        <v>1574625</v>
      </c>
      <c r="M85" s="113">
        <f t="shared" si="14"/>
        <v>33.884066087930556</v>
      </c>
      <c r="N85" s="113">
        <f t="shared" si="15"/>
        <v>1574625</v>
      </c>
      <c r="O85" s="113">
        <f t="shared" si="16"/>
        <v>373038</v>
      </c>
      <c r="P85" s="113">
        <f t="shared" si="17"/>
        <v>33.884066087930556</v>
      </c>
    </row>
    <row r="86" spans="1:16" ht="25.5">
      <c r="A86" s="114" t="s">
        <v>21</v>
      </c>
      <c r="B86" s="115" t="s">
        <v>22</v>
      </c>
      <c r="C86" s="116">
        <v>1765805</v>
      </c>
      <c r="D86" s="116">
        <v>1765805</v>
      </c>
      <c r="E86" s="116">
        <v>564218</v>
      </c>
      <c r="F86" s="116">
        <v>191180</v>
      </c>
      <c r="G86" s="116">
        <v>186519</v>
      </c>
      <c r="H86" s="116">
        <v>191180</v>
      </c>
      <c r="I86" s="116">
        <v>0</v>
      </c>
      <c r="J86" s="116">
        <v>0</v>
      </c>
      <c r="K86" s="116">
        <f t="shared" si="12"/>
        <v>373038</v>
      </c>
      <c r="L86" s="116">
        <f t="shared" si="13"/>
        <v>1574625</v>
      </c>
      <c r="M86" s="116">
        <f t="shared" si="14"/>
        <v>33.884066087930556</v>
      </c>
      <c r="N86" s="116">
        <f t="shared" si="15"/>
        <v>1574625</v>
      </c>
      <c r="O86" s="116">
        <f t="shared" si="16"/>
        <v>373038</v>
      </c>
      <c r="P86" s="116">
        <f t="shared" si="17"/>
        <v>33.884066087930556</v>
      </c>
    </row>
    <row r="87" spans="1:16" ht="12.75">
      <c r="A87" s="111" t="s">
        <v>80</v>
      </c>
      <c r="B87" s="112" t="s">
        <v>81</v>
      </c>
      <c r="C87" s="113">
        <v>0</v>
      </c>
      <c r="D87" s="113">
        <v>1828295</v>
      </c>
      <c r="E87" s="113">
        <v>749854</v>
      </c>
      <c r="F87" s="113">
        <v>422641</v>
      </c>
      <c r="G87" s="113">
        <v>0</v>
      </c>
      <c r="H87" s="113">
        <v>385302.31</v>
      </c>
      <c r="I87" s="113">
        <v>37338.69</v>
      </c>
      <c r="J87" s="113">
        <v>8000</v>
      </c>
      <c r="K87" s="113">
        <f t="shared" si="12"/>
        <v>327213</v>
      </c>
      <c r="L87" s="113">
        <f t="shared" si="13"/>
        <v>1405654</v>
      </c>
      <c r="M87" s="113">
        <f t="shared" si="14"/>
        <v>56.36310535117502</v>
      </c>
      <c r="N87" s="113">
        <f t="shared" si="15"/>
        <v>1442992.69</v>
      </c>
      <c r="O87" s="113">
        <f t="shared" si="16"/>
        <v>364551.69</v>
      </c>
      <c r="P87" s="113">
        <f t="shared" si="17"/>
        <v>51.38364401603512</v>
      </c>
    </row>
    <row r="88" spans="1:16" ht="25.5">
      <c r="A88" s="114" t="s">
        <v>21</v>
      </c>
      <c r="B88" s="115" t="s">
        <v>22</v>
      </c>
      <c r="C88" s="116">
        <v>0</v>
      </c>
      <c r="D88" s="116">
        <v>1470992</v>
      </c>
      <c r="E88" s="116">
        <v>542551</v>
      </c>
      <c r="F88" s="116">
        <v>336935</v>
      </c>
      <c r="G88" s="116">
        <v>0</v>
      </c>
      <c r="H88" s="116">
        <v>327346.31</v>
      </c>
      <c r="I88" s="116">
        <v>9588.69</v>
      </c>
      <c r="J88" s="116">
        <v>8000</v>
      </c>
      <c r="K88" s="116">
        <f t="shared" si="12"/>
        <v>205616</v>
      </c>
      <c r="L88" s="116">
        <f t="shared" si="13"/>
        <v>1134057</v>
      </c>
      <c r="M88" s="116">
        <f t="shared" si="14"/>
        <v>62.10199594139537</v>
      </c>
      <c r="N88" s="116">
        <f t="shared" si="15"/>
        <v>1143645.69</v>
      </c>
      <c r="O88" s="116">
        <f t="shared" si="16"/>
        <v>215204.69</v>
      </c>
      <c r="P88" s="116">
        <f t="shared" si="17"/>
        <v>60.334661626280294</v>
      </c>
    </row>
    <row r="89" spans="1:16" ht="25.5">
      <c r="A89" s="114" t="s">
        <v>23</v>
      </c>
      <c r="B89" s="115" t="s">
        <v>24</v>
      </c>
      <c r="C89" s="116">
        <v>0</v>
      </c>
      <c r="D89" s="116">
        <v>300000</v>
      </c>
      <c r="E89" s="116">
        <v>150000</v>
      </c>
      <c r="F89" s="116">
        <v>75706</v>
      </c>
      <c r="G89" s="116">
        <v>0</v>
      </c>
      <c r="H89" s="116">
        <v>47956</v>
      </c>
      <c r="I89" s="116">
        <v>27750</v>
      </c>
      <c r="J89" s="116">
        <v>0</v>
      </c>
      <c r="K89" s="116">
        <f t="shared" si="12"/>
        <v>74294</v>
      </c>
      <c r="L89" s="116">
        <f t="shared" si="13"/>
        <v>224294</v>
      </c>
      <c r="M89" s="116">
        <f t="shared" si="14"/>
        <v>50.470666666666666</v>
      </c>
      <c r="N89" s="116">
        <f t="shared" si="15"/>
        <v>252044</v>
      </c>
      <c r="O89" s="116">
        <f t="shared" si="16"/>
        <v>102044</v>
      </c>
      <c r="P89" s="116">
        <f t="shared" si="17"/>
        <v>31.970666666666663</v>
      </c>
    </row>
    <row r="90" spans="1:16" ht="25.5">
      <c r="A90" s="114" t="s">
        <v>35</v>
      </c>
      <c r="B90" s="115" t="s">
        <v>36</v>
      </c>
      <c r="C90" s="116">
        <v>0</v>
      </c>
      <c r="D90" s="116">
        <v>10000</v>
      </c>
      <c r="E90" s="116">
        <v>10000</v>
      </c>
      <c r="F90" s="116">
        <v>10000</v>
      </c>
      <c r="G90" s="116">
        <v>0</v>
      </c>
      <c r="H90" s="116">
        <v>10000</v>
      </c>
      <c r="I90" s="116">
        <v>0</v>
      </c>
      <c r="J90" s="116">
        <v>0</v>
      </c>
      <c r="K90" s="116">
        <f t="shared" si="12"/>
        <v>0</v>
      </c>
      <c r="L90" s="116">
        <f t="shared" si="13"/>
        <v>0</v>
      </c>
      <c r="M90" s="116">
        <f t="shared" si="14"/>
        <v>100</v>
      </c>
      <c r="N90" s="116">
        <f t="shared" si="15"/>
        <v>0</v>
      </c>
      <c r="O90" s="116">
        <f t="shared" si="16"/>
        <v>0</v>
      </c>
      <c r="P90" s="116">
        <f t="shared" si="17"/>
        <v>100</v>
      </c>
    </row>
    <row r="91" spans="1:16" ht="25.5">
      <c r="A91" s="114" t="s">
        <v>47</v>
      </c>
      <c r="B91" s="115" t="s">
        <v>48</v>
      </c>
      <c r="C91" s="116">
        <v>0</v>
      </c>
      <c r="D91" s="116">
        <v>47303</v>
      </c>
      <c r="E91" s="116">
        <v>47303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f t="shared" si="12"/>
        <v>47303</v>
      </c>
      <c r="L91" s="116">
        <f t="shared" si="13"/>
        <v>47303</v>
      </c>
      <c r="M91" s="116">
        <f t="shared" si="14"/>
        <v>0</v>
      </c>
      <c r="N91" s="116">
        <f t="shared" si="15"/>
        <v>47303</v>
      </c>
      <c r="O91" s="116">
        <f t="shared" si="16"/>
        <v>47303</v>
      </c>
      <c r="P91" s="116">
        <f t="shared" si="17"/>
        <v>0</v>
      </c>
    </row>
    <row r="92" spans="1:16" ht="25.5">
      <c r="A92" s="111" t="s">
        <v>82</v>
      </c>
      <c r="B92" s="112" t="s">
        <v>83</v>
      </c>
      <c r="C92" s="113">
        <v>0</v>
      </c>
      <c r="D92" s="113">
        <v>38418</v>
      </c>
      <c r="E92" s="113">
        <v>34950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f t="shared" si="12"/>
        <v>34950</v>
      </c>
      <c r="L92" s="113">
        <f t="shared" si="13"/>
        <v>38418</v>
      </c>
      <c r="M92" s="113">
        <f t="shared" si="14"/>
        <v>0</v>
      </c>
      <c r="N92" s="113">
        <f t="shared" si="15"/>
        <v>38418</v>
      </c>
      <c r="O92" s="113">
        <f t="shared" si="16"/>
        <v>34950</v>
      </c>
      <c r="P92" s="113">
        <f t="shared" si="17"/>
        <v>0</v>
      </c>
    </row>
    <row r="93" spans="1:16" ht="25.5">
      <c r="A93" s="114" t="s">
        <v>21</v>
      </c>
      <c r="B93" s="115" t="s">
        <v>22</v>
      </c>
      <c r="C93" s="116">
        <v>0</v>
      </c>
      <c r="D93" s="116">
        <v>38418</v>
      </c>
      <c r="E93" s="116">
        <v>34950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f t="shared" si="12"/>
        <v>34950</v>
      </c>
      <c r="L93" s="116">
        <f t="shared" si="13"/>
        <v>38418</v>
      </c>
      <c r="M93" s="116">
        <f t="shared" si="14"/>
        <v>0</v>
      </c>
      <c r="N93" s="116">
        <f t="shared" si="15"/>
        <v>38418</v>
      </c>
      <c r="O93" s="116">
        <f t="shared" si="16"/>
        <v>34950</v>
      </c>
      <c r="P93" s="116">
        <f t="shared" si="17"/>
        <v>0</v>
      </c>
    </row>
    <row r="94" spans="1:16" ht="12.75">
      <c r="A94" s="111" t="s">
        <v>59</v>
      </c>
      <c r="B94" s="112" t="s">
        <v>76</v>
      </c>
      <c r="C94" s="113">
        <v>27774485</v>
      </c>
      <c r="D94" s="113">
        <v>28551393</v>
      </c>
      <c r="E94" s="113">
        <v>12288951</v>
      </c>
      <c r="F94" s="113">
        <v>12121021.840000002</v>
      </c>
      <c r="G94" s="113">
        <v>0</v>
      </c>
      <c r="H94" s="113">
        <v>12121021.840000002</v>
      </c>
      <c r="I94" s="113">
        <v>0</v>
      </c>
      <c r="J94" s="113">
        <v>0</v>
      </c>
      <c r="K94" s="113">
        <f t="shared" si="12"/>
        <v>167929.1599999983</v>
      </c>
      <c r="L94" s="113">
        <f t="shared" si="13"/>
        <v>16430371.159999998</v>
      </c>
      <c r="M94" s="113">
        <f t="shared" si="14"/>
        <v>98.6334947547598</v>
      </c>
      <c r="N94" s="113">
        <f t="shared" si="15"/>
        <v>16430371.159999998</v>
      </c>
      <c r="O94" s="113">
        <f t="shared" si="16"/>
        <v>167929.1599999983</v>
      </c>
      <c r="P94" s="113">
        <f t="shared" si="17"/>
        <v>98.6334947547598</v>
      </c>
    </row>
    <row r="95" spans="1:16" ht="25.5">
      <c r="A95" s="114" t="s">
        <v>21</v>
      </c>
      <c r="B95" s="115" t="s">
        <v>22</v>
      </c>
      <c r="C95" s="116">
        <v>27487985</v>
      </c>
      <c r="D95" s="116">
        <v>28237093</v>
      </c>
      <c r="E95" s="116">
        <v>12162389</v>
      </c>
      <c r="F95" s="116">
        <v>12017761.88</v>
      </c>
      <c r="G95" s="116">
        <v>0</v>
      </c>
      <c r="H95" s="116">
        <v>12017761.88</v>
      </c>
      <c r="I95" s="116">
        <v>0</v>
      </c>
      <c r="J95" s="116">
        <v>0</v>
      </c>
      <c r="K95" s="116">
        <f t="shared" si="12"/>
        <v>144627.11999999918</v>
      </c>
      <c r="L95" s="116">
        <f t="shared" si="13"/>
        <v>16219331.12</v>
      </c>
      <c r="M95" s="116">
        <f t="shared" si="14"/>
        <v>98.810865858673</v>
      </c>
      <c r="N95" s="116">
        <f t="shared" si="15"/>
        <v>16219331.12</v>
      </c>
      <c r="O95" s="116">
        <f t="shared" si="16"/>
        <v>144627.11999999918</v>
      </c>
      <c r="P95" s="116">
        <f t="shared" si="17"/>
        <v>98.810865858673</v>
      </c>
    </row>
    <row r="96" spans="1:16" ht="25.5">
      <c r="A96" s="114" t="s">
        <v>23</v>
      </c>
      <c r="B96" s="115" t="s">
        <v>24</v>
      </c>
      <c r="C96" s="116">
        <v>60000</v>
      </c>
      <c r="D96" s="116">
        <v>60000</v>
      </c>
      <c r="E96" s="116">
        <v>26000</v>
      </c>
      <c r="F96" s="116">
        <v>11999.96</v>
      </c>
      <c r="G96" s="116">
        <v>0</v>
      </c>
      <c r="H96" s="116">
        <v>11999.96</v>
      </c>
      <c r="I96" s="116">
        <v>0</v>
      </c>
      <c r="J96" s="116">
        <v>0</v>
      </c>
      <c r="K96" s="116">
        <f t="shared" si="12"/>
        <v>14000.04</v>
      </c>
      <c r="L96" s="116">
        <f t="shared" si="13"/>
        <v>48000.04</v>
      </c>
      <c r="M96" s="116">
        <f t="shared" si="14"/>
        <v>46.15369230769231</v>
      </c>
      <c r="N96" s="116">
        <f t="shared" si="15"/>
        <v>48000.04</v>
      </c>
      <c r="O96" s="116">
        <f t="shared" si="16"/>
        <v>14000.04</v>
      </c>
      <c r="P96" s="116">
        <f t="shared" si="17"/>
        <v>46.15369230769231</v>
      </c>
    </row>
    <row r="97" spans="1:16" ht="25.5">
      <c r="A97" s="114" t="s">
        <v>29</v>
      </c>
      <c r="B97" s="115" t="s">
        <v>30</v>
      </c>
      <c r="C97" s="116">
        <v>115000</v>
      </c>
      <c r="D97" s="116">
        <v>115000</v>
      </c>
      <c r="E97" s="116">
        <v>46376</v>
      </c>
      <c r="F97" s="116">
        <v>46376</v>
      </c>
      <c r="G97" s="116">
        <v>0</v>
      </c>
      <c r="H97" s="116">
        <v>46376</v>
      </c>
      <c r="I97" s="116">
        <v>0</v>
      </c>
      <c r="J97" s="116">
        <v>0</v>
      </c>
      <c r="K97" s="116">
        <f t="shared" si="12"/>
        <v>0</v>
      </c>
      <c r="L97" s="116">
        <f t="shared" si="13"/>
        <v>68624</v>
      </c>
      <c r="M97" s="116">
        <f t="shared" si="14"/>
        <v>100</v>
      </c>
      <c r="N97" s="116">
        <f t="shared" si="15"/>
        <v>68624</v>
      </c>
      <c r="O97" s="116">
        <f t="shared" si="16"/>
        <v>0</v>
      </c>
      <c r="P97" s="116">
        <f t="shared" si="17"/>
        <v>100</v>
      </c>
    </row>
    <row r="98" spans="1:16" ht="25.5">
      <c r="A98" s="114" t="s">
        <v>37</v>
      </c>
      <c r="B98" s="115" t="s">
        <v>38</v>
      </c>
      <c r="C98" s="116">
        <v>111500</v>
      </c>
      <c r="D98" s="116">
        <v>111500</v>
      </c>
      <c r="E98" s="116">
        <v>46386</v>
      </c>
      <c r="F98" s="116">
        <v>37084</v>
      </c>
      <c r="G98" s="116">
        <v>0</v>
      </c>
      <c r="H98" s="116">
        <v>37084</v>
      </c>
      <c r="I98" s="116">
        <v>0</v>
      </c>
      <c r="J98" s="116">
        <v>0</v>
      </c>
      <c r="K98" s="116">
        <f t="shared" si="12"/>
        <v>9302</v>
      </c>
      <c r="L98" s="116">
        <f t="shared" si="13"/>
        <v>74416</v>
      </c>
      <c r="M98" s="116">
        <f t="shared" si="14"/>
        <v>79.9465355926357</v>
      </c>
      <c r="N98" s="116">
        <f t="shared" si="15"/>
        <v>74416</v>
      </c>
      <c r="O98" s="116">
        <f t="shared" si="16"/>
        <v>9302</v>
      </c>
      <c r="P98" s="116">
        <f t="shared" si="17"/>
        <v>79.9465355926357</v>
      </c>
    </row>
    <row r="99" spans="1:16" ht="25.5">
      <c r="A99" s="114" t="s">
        <v>47</v>
      </c>
      <c r="B99" s="115" t="s">
        <v>48</v>
      </c>
      <c r="C99" s="116">
        <v>0</v>
      </c>
      <c r="D99" s="116">
        <v>27800</v>
      </c>
      <c r="E99" s="116">
        <v>7800</v>
      </c>
      <c r="F99" s="116">
        <v>7800</v>
      </c>
      <c r="G99" s="116">
        <v>0</v>
      </c>
      <c r="H99" s="116">
        <v>7800</v>
      </c>
      <c r="I99" s="116">
        <v>0</v>
      </c>
      <c r="J99" s="116">
        <v>0</v>
      </c>
      <c r="K99" s="116">
        <f t="shared" si="12"/>
        <v>0</v>
      </c>
      <c r="L99" s="116">
        <f t="shared" si="13"/>
        <v>20000</v>
      </c>
      <c r="M99" s="116">
        <f t="shared" si="14"/>
        <v>100</v>
      </c>
      <c r="N99" s="116">
        <f t="shared" si="15"/>
        <v>20000</v>
      </c>
      <c r="O99" s="116">
        <f t="shared" si="16"/>
        <v>0</v>
      </c>
      <c r="P99" s="116">
        <f t="shared" si="17"/>
        <v>100</v>
      </c>
    </row>
    <row r="100" spans="1:16" ht="12.75">
      <c r="A100" s="111" t="s">
        <v>8</v>
      </c>
      <c r="B100" s="112" t="s">
        <v>53</v>
      </c>
      <c r="C100" s="113">
        <v>336102154</v>
      </c>
      <c r="D100" s="113">
        <v>369459808</v>
      </c>
      <c r="E100" s="113">
        <v>147316629</v>
      </c>
      <c r="F100" s="113">
        <v>125621374.00000003</v>
      </c>
      <c r="G100" s="113">
        <v>186519</v>
      </c>
      <c r="H100" s="113">
        <v>124845484.66999997</v>
      </c>
      <c r="I100" s="113">
        <v>775889.33</v>
      </c>
      <c r="J100" s="113">
        <v>3962568.11</v>
      </c>
      <c r="K100" s="113">
        <f t="shared" si="12"/>
        <v>21695254.99999997</v>
      </c>
      <c r="L100" s="113">
        <f t="shared" si="13"/>
        <v>243838433.99999997</v>
      </c>
      <c r="M100" s="113">
        <f t="shared" si="14"/>
        <v>85.27304409063015</v>
      </c>
      <c r="N100" s="113">
        <f t="shared" si="15"/>
        <v>244614323.33000004</v>
      </c>
      <c r="O100" s="113">
        <f t="shared" si="16"/>
        <v>22471144.330000028</v>
      </c>
      <c r="P100" s="113">
        <f t="shared" si="17"/>
        <v>84.74636265943879</v>
      </c>
    </row>
    <row r="101" spans="1:16" ht="12.7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</row>
    <row r="104" spans="1:13" ht="63.75">
      <c r="A104" s="98" t="s">
        <v>12</v>
      </c>
      <c r="B104" s="98" t="s">
        <v>13</v>
      </c>
      <c r="C104" s="98" t="s">
        <v>14</v>
      </c>
      <c r="D104" s="98" t="s">
        <v>15</v>
      </c>
      <c r="E104" s="98" t="s">
        <v>16</v>
      </c>
      <c r="F104" s="98" t="s">
        <v>17</v>
      </c>
      <c r="G104" s="105" t="e">
        <f aca="true" t="shared" si="18" ref="G104:G121">F104/E104*100</f>
        <v>#VALUE!</v>
      </c>
      <c r="H104" s="98" t="s">
        <v>17</v>
      </c>
      <c r="I104" s="105" t="e">
        <f aca="true" t="shared" si="19" ref="I104:I119">H104/G104*100</f>
        <v>#VALUE!</v>
      </c>
      <c r="J104" s="98" t="s">
        <v>17</v>
      </c>
      <c r="K104" s="105" t="e">
        <f aca="true" t="shared" si="20" ref="K104:K119">J104/I104*100</f>
        <v>#VALUE!</v>
      </c>
      <c r="L104" s="98" t="s">
        <v>17</v>
      </c>
      <c r="M104" s="105" t="e">
        <f>L104/K104*100</f>
        <v>#VALUE!</v>
      </c>
    </row>
    <row r="105" spans="1:14" ht="25.5">
      <c r="A105" s="102" t="s">
        <v>21</v>
      </c>
      <c r="B105" s="103" t="s">
        <v>22</v>
      </c>
      <c r="C105" s="104">
        <v>279862114</v>
      </c>
      <c r="D105" s="104">
        <v>310421204</v>
      </c>
      <c r="E105" s="123">
        <v>310421204</v>
      </c>
      <c r="F105" s="104">
        <v>100370761.23999995</v>
      </c>
      <c r="G105" s="105">
        <f t="shared" si="18"/>
        <v>32.333732343876854</v>
      </c>
      <c r="H105" s="123">
        <v>103634407.10999995</v>
      </c>
      <c r="I105" s="105">
        <f t="shared" si="19"/>
        <v>320514829.55269015</v>
      </c>
      <c r="J105" s="104">
        <v>100370761.23999995</v>
      </c>
      <c r="K105" s="105">
        <f t="shared" si="20"/>
        <v>31.315481215043057</v>
      </c>
      <c r="L105" s="104">
        <v>100370761.23999995</v>
      </c>
      <c r="M105" s="123">
        <v>86.73089274973009</v>
      </c>
      <c r="N105" s="107">
        <f>H105/E105*100</f>
        <v>33.385092826970656</v>
      </c>
    </row>
    <row r="106" spans="1:13" ht="25.5">
      <c r="A106" s="102" t="s">
        <v>23</v>
      </c>
      <c r="B106" s="103" t="s">
        <v>24</v>
      </c>
      <c r="C106" s="104">
        <v>16781424</v>
      </c>
      <c r="D106" s="104">
        <v>17581424</v>
      </c>
      <c r="E106" s="123">
        <v>17581424</v>
      </c>
      <c r="F106" s="104">
        <v>5956760.100000002</v>
      </c>
      <c r="G106" s="105">
        <f t="shared" si="18"/>
        <v>33.880987683364</v>
      </c>
      <c r="H106" s="123">
        <v>6346517.230000001</v>
      </c>
      <c r="I106" s="105">
        <f t="shared" si="19"/>
        <v>18731795.21598251</v>
      </c>
      <c r="J106" s="104">
        <v>5956760.100000002</v>
      </c>
      <c r="K106" s="105">
        <f t="shared" si="20"/>
        <v>31.800262768821653</v>
      </c>
      <c r="L106" s="104">
        <v>5956760.100000002</v>
      </c>
      <c r="M106" s="123">
        <v>83.98752031205784</v>
      </c>
    </row>
    <row r="107" spans="1:13" ht="25.5">
      <c r="A107" s="102" t="s">
        <v>25</v>
      </c>
      <c r="B107" s="103" t="s">
        <v>26</v>
      </c>
      <c r="C107" s="104">
        <v>2902226</v>
      </c>
      <c r="D107" s="104">
        <v>2902226</v>
      </c>
      <c r="E107" s="123">
        <v>2902226</v>
      </c>
      <c r="F107" s="104">
        <v>940780.13</v>
      </c>
      <c r="G107" s="105">
        <f t="shared" si="18"/>
        <v>32.41581220759514</v>
      </c>
      <c r="H107" s="123">
        <v>1010515.07</v>
      </c>
      <c r="I107" s="105">
        <f t="shared" si="19"/>
        <v>3117352.3079678775</v>
      </c>
      <c r="J107" s="104">
        <v>940780.13</v>
      </c>
      <c r="K107" s="105">
        <f t="shared" si="20"/>
        <v>30.178819621875547</v>
      </c>
      <c r="L107" s="104">
        <v>940780.13</v>
      </c>
      <c r="M107" s="123">
        <v>81.98685874632812</v>
      </c>
    </row>
    <row r="108" spans="1:13" ht="25.5">
      <c r="A108" s="102" t="s">
        <v>27</v>
      </c>
      <c r="B108" s="103" t="s">
        <v>28</v>
      </c>
      <c r="C108" s="104">
        <v>2271921</v>
      </c>
      <c r="D108" s="104">
        <v>2408224</v>
      </c>
      <c r="E108" s="123">
        <v>2408224</v>
      </c>
      <c r="F108" s="104">
        <v>897422.27</v>
      </c>
      <c r="G108" s="105">
        <f t="shared" si="18"/>
        <v>37.26490019200872</v>
      </c>
      <c r="H108" s="123">
        <v>986298.57</v>
      </c>
      <c r="I108" s="105">
        <f t="shared" si="19"/>
        <v>2646722.6932530655</v>
      </c>
      <c r="J108" s="104">
        <v>897422.27</v>
      </c>
      <c r="K108" s="105">
        <f t="shared" si="20"/>
        <v>33.906924676607716</v>
      </c>
      <c r="L108" s="104">
        <v>897422.27</v>
      </c>
      <c r="M108" s="123">
        <v>87.48551423450077</v>
      </c>
    </row>
    <row r="109" spans="1:13" ht="25.5">
      <c r="A109" s="102" t="s">
        <v>29</v>
      </c>
      <c r="B109" s="103" t="s">
        <v>30</v>
      </c>
      <c r="C109" s="104">
        <v>7698897</v>
      </c>
      <c r="D109" s="104">
        <v>7758497</v>
      </c>
      <c r="E109" s="123">
        <v>7758497</v>
      </c>
      <c r="F109" s="104">
        <v>3547723.55</v>
      </c>
      <c r="G109" s="105">
        <f t="shared" si="18"/>
        <v>45.72694363354139</v>
      </c>
      <c r="H109" s="123">
        <v>3704523.49</v>
      </c>
      <c r="I109" s="105">
        <f t="shared" si="19"/>
        <v>8101401.921126164</v>
      </c>
      <c r="J109" s="104">
        <v>3547723.55</v>
      </c>
      <c r="K109" s="105">
        <f t="shared" si="20"/>
        <v>43.791476889309</v>
      </c>
      <c r="L109" s="104">
        <v>3547723.55</v>
      </c>
      <c r="M109" s="123">
        <v>91.25111669119302</v>
      </c>
    </row>
    <row r="110" spans="1:13" ht="25.5">
      <c r="A110" s="102" t="s">
        <v>31</v>
      </c>
      <c r="B110" s="103" t="s">
        <v>32</v>
      </c>
      <c r="C110" s="104">
        <v>4696818</v>
      </c>
      <c r="D110" s="104">
        <v>4821810</v>
      </c>
      <c r="E110" s="123">
        <v>5157985</v>
      </c>
      <c r="F110" s="104">
        <v>1888612</v>
      </c>
      <c r="G110" s="105">
        <f t="shared" si="18"/>
        <v>36.61530617091751</v>
      </c>
      <c r="H110" s="123">
        <v>2027714.79</v>
      </c>
      <c r="I110" s="105">
        <f t="shared" si="19"/>
        <v>5537888.391632665</v>
      </c>
      <c r="J110" s="104">
        <v>1888612</v>
      </c>
      <c r="K110" s="105">
        <f t="shared" si="20"/>
        <v>34.10346808096659</v>
      </c>
      <c r="L110" s="104">
        <v>1888612</v>
      </c>
      <c r="M110" s="123">
        <v>77.8977310085342</v>
      </c>
    </row>
    <row r="111" spans="1:13" ht="25.5">
      <c r="A111" s="102" t="s">
        <v>33</v>
      </c>
      <c r="B111" s="103" t="s">
        <v>34</v>
      </c>
      <c r="C111" s="104">
        <v>961895</v>
      </c>
      <c r="D111" s="104">
        <v>985095</v>
      </c>
      <c r="E111" s="123">
        <v>985095</v>
      </c>
      <c r="F111" s="104">
        <v>317664.19</v>
      </c>
      <c r="G111" s="105">
        <f t="shared" si="18"/>
        <v>32.247061450926054</v>
      </c>
      <c r="H111" s="123">
        <v>338659.35</v>
      </c>
      <c r="I111" s="105">
        <f t="shared" si="19"/>
        <v>1050202.2037430468</v>
      </c>
      <c r="J111" s="104">
        <v>317664.19</v>
      </c>
      <c r="K111" s="105">
        <f t="shared" si="20"/>
        <v>30.24790739038698</v>
      </c>
      <c r="L111" s="104">
        <v>317664.19</v>
      </c>
      <c r="M111" s="123">
        <v>81.99629488443014</v>
      </c>
    </row>
    <row r="112" spans="1:13" ht="25.5">
      <c r="A112" s="102" t="s">
        <v>35</v>
      </c>
      <c r="B112" s="103" t="s">
        <v>36</v>
      </c>
      <c r="C112" s="104">
        <v>1198623</v>
      </c>
      <c r="D112" s="104">
        <v>1234623</v>
      </c>
      <c r="E112" s="123">
        <v>1234623</v>
      </c>
      <c r="F112" s="104">
        <v>410137.34</v>
      </c>
      <c r="G112" s="105">
        <f t="shared" si="18"/>
        <v>33.21964194737989</v>
      </c>
      <c r="H112" s="123">
        <v>431317.34</v>
      </c>
      <c r="I112" s="105">
        <f t="shared" si="19"/>
        <v>1298380.4602205202</v>
      </c>
      <c r="J112" s="104">
        <v>410137.34</v>
      </c>
      <c r="K112" s="105">
        <f t="shared" si="20"/>
        <v>31.58837895098493</v>
      </c>
      <c r="L112" s="104">
        <v>410137.34</v>
      </c>
      <c r="M112" s="123">
        <v>80.78201477137975</v>
      </c>
    </row>
    <row r="113" spans="1:13" ht="25.5">
      <c r="A113" s="102" t="s">
        <v>37</v>
      </c>
      <c r="B113" s="103" t="s">
        <v>38</v>
      </c>
      <c r="C113" s="104">
        <v>10502242</v>
      </c>
      <c r="D113" s="104">
        <v>10502242</v>
      </c>
      <c r="E113" s="123">
        <v>10502242</v>
      </c>
      <c r="F113" s="104">
        <v>2795198.74</v>
      </c>
      <c r="G113" s="105">
        <f t="shared" si="18"/>
        <v>26.615257389803055</v>
      </c>
      <c r="H113" s="123">
        <v>2953446.13</v>
      </c>
      <c r="I113" s="105">
        <f t="shared" si="19"/>
        <v>11096815.960650962</v>
      </c>
      <c r="J113" s="104">
        <v>2795198.74</v>
      </c>
      <c r="K113" s="105">
        <f t="shared" si="20"/>
        <v>25.189196161418792</v>
      </c>
      <c r="L113" s="104">
        <v>2795198.74</v>
      </c>
      <c r="M113" s="123">
        <v>65.45942481549784</v>
      </c>
    </row>
    <row r="114" spans="1:13" ht="25.5">
      <c r="A114" s="102" t="s">
        <v>39</v>
      </c>
      <c r="B114" s="103" t="s">
        <v>40</v>
      </c>
      <c r="C114" s="104">
        <v>397391</v>
      </c>
      <c r="D114" s="104">
        <v>417191</v>
      </c>
      <c r="E114" s="123">
        <v>417191</v>
      </c>
      <c r="F114" s="104">
        <v>134392.96</v>
      </c>
      <c r="G114" s="105">
        <f t="shared" si="18"/>
        <v>32.213772588574535</v>
      </c>
      <c r="H114" s="123">
        <v>144875.96</v>
      </c>
      <c r="I114" s="105">
        <f t="shared" si="19"/>
        <v>449732.98176005646</v>
      </c>
      <c r="J114" s="104">
        <v>134392.96</v>
      </c>
      <c r="K114" s="105">
        <f t="shared" si="20"/>
        <v>29.882833914925527</v>
      </c>
      <c r="L114" s="104">
        <v>134392.96</v>
      </c>
      <c r="M114" s="123">
        <v>80.94467491136483</v>
      </c>
    </row>
    <row r="115" spans="1:13" ht="25.5">
      <c r="A115" s="102" t="s">
        <v>41</v>
      </c>
      <c r="B115" s="103" t="s">
        <v>42</v>
      </c>
      <c r="C115" s="104">
        <v>1394027</v>
      </c>
      <c r="D115" s="104">
        <v>1555411</v>
      </c>
      <c r="E115" s="123">
        <v>1555411</v>
      </c>
      <c r="F115" s="104">
        <v>527273.67</v>
      </c>
      <c r="G115" s="105">
        <f t="shared" si="18"/>
        <v>33.89931471488887</v>
      </c>
      <c r="H115" s="123">
        <v>555671.65</v>
      </c>
      <c r="I115" s="105">
        <f t="shared" si="19"/>
        <v>1639182.5459408013</v>
      </c>
      <c r="J115" s="104">
        <v>527273.67</v>
      </c>
      <c r="K115" s="105">
        <f t="shared" si="20"/>
        <v>32.16686703416389</v>
      </c>
      <c r="L115" s="104">
        <v>527273.67</v>
      </c>
      <c r="M115" s="123">
        <v>81.6777423043794</v>
      </c>
    </row>
    <row r="116" spans="1:13" ht="25.5">
      <c r="A116" s="102" t="s">
        <v>43</v>
      </c>
      <c r="B116" s="103" t="s">
        <v>44</v>
      </c>
      <c r="C116" s="104">
        <v>593563</v>
      </c>
      <c r="D116" s="104">
        <v>846563</v>
      </c>
      <c r="E116" s="123">
        <v>846563</v>
      </c>
      <c r="F116" s="104">
        <v>235520.67</v>
      </c>
      <c r="G116" s="105">
        <f t="shared" si="18"/>
        <v>27.8208083745687</v>
      </c>
      <c r="H116" s="123">
        <v>237569.08</v>
      </c>
      <c r="I116" s="105">
        <f t="shared" si="19"/>
        <v>853925.8701668943</v>
      </c>
      <c r="J116" s="104">
        <v>235520.67</v>
      </c>
      <c r="K116" s="105">
        <f t="shared" si="20"/>
        <v>27.580926896379076</v>
      </c>
      <c r="L116" s="104">
        <v>235520.67</v>
      </c>
      <c r="M116" s="123">
        <v>70.48618203706425</v>
      </c>
    </row>
    <row r="117" spans="1:13" ht="25.5">
      <c r="A117" s="102" t="s">
        <v>45</v>
      </c>
      <c r="B117" s="103" t="s">
        <v>46</v>
      </c>
      <c r="C117" s="104">
        <v>671433</v>
      </c>
      <c r="D117" s="104">
        <v>917043</v>
      </c>
      <c r="E117" s="123">
        <v>917043</v>
      </c>
      <c r="F117" s="104">
        <v>342844.37</v>
      </c>
      <c r="G117" s="105">
        <f t="shared" si="18"/>
        <v>37.38585540699837</v>
      </c>
      <c r="H117" s="123">
        <v>350801.37</v>
      </c>
      <c r="I117" s="105">
        <f t="shared" si="19"/>
        <v>938326.4504209592</v>
      </c>
      <c r="J117" s="104">
        <v>342844.37</v>
      </c>
      <c r="K117" s="105">
        <f t="shared" si="20"/>
        <v>36.537856291506074</v>
      </c>
      <c r="L117" s="104">
        <v>342844.37</v>
      </c>
      <c r="M117" s="123">
        <v>71.70098476053435</v>
      </c>
    </row>
    <row r="118" spans="1:13" ht="25.5">
      <c r="A118" s="102" t="s">
        <v>47</v>
      </c>
      <c r="B118" s="103" t="s">
        <v>48</v>
      </c>
      <c r="C118" s="104">
        <v>1082654</v>
      </c>
      <c r="D118" s="104">
        <v>1350654</v>
      </c>
      <c r="E118" s="123">
        <v>1350654</v>
      </c>
      <c r="F118" s="104">
        <v>391015.41</v>
      </c>
      <c r="G118" s="105">
        <f t="shared" si="18"/>
        <v>28.95007973914859</v>
      </c>
      <c r="H118" s="123">
        <v>416033.99</v>
      </c>
      <c r="I118" s="105">
        <f t="shared" si="19"/>
        <v>1437073.727425372</v>
      </c>
      <c r="J118" s="104">
        <v>391015.41</v>
      </c>
      <c r="K118" s="105">
        <f t="shared" si="20"/>
        <v>27.20914052896466</v>
      </c>
      <c r="L118" s="104">
        <v>391015.41</v>
      </c>
      <c r="M118" s="123">
        <v>61.64488185593372</v>
      </c>
    </row>
    <row r="119" spans="1:13" ht="25.5">
      <c r="A119" s="102" t="s">
        <v>49</v>
      </c>
      <c r="B119" s="103" t="s">
        <v>50</v>
      </c>
      <c r="C119" s="104">
        <v>424247</v>
      </c>
      <c r="D119" s="104">
        <v>519747</v>
      </c>
      <c r="E119" s="123">
        <v>519747</v>
      </c>
      <c r="F119" s="104">
        <v>187650.19</v>
      </c>
      <c r="G119" s="105">
        <f t="shared" si="18"/>
        <v>36.10414105324321</v>
      </c>
      <c r="H119" s="123">
        <v>195099.69</v>
      </c>
      <c r="I119" s="105">
        <f t="shared" si="19"/>
        <v>540380.3672057566</v>
      </c>
      <c r="J119" s="104">
        <v>187650.19</v>
      </c>
      <c r="K119" s="105">
        <f t="shared" si="20"/>
        <v>34.725575055644065</v>
      </c>
      <c r="L119" s="104">
        <v>187650.19</v>
      </c>
      <c r="M119" s="123">
        <v>85.51735539882395</v>
      </c>
    </row>
    <row r="120" spans="1:13" ht="25.5">
      <c r="A120" s="102" t="s">
        <v>51</v>
      </c>
      <c r="B120" s="103" t="s">
        <v>52</v>
      </c>
      <c r="C120" s="104">
        <v>4662679</v>
      </c>
      <c r="D120" s="104">
        <v>4901679</v>
      </c>
      <c r="E120" s="123">
        <v>4901679</v>
      </c>
      <c r="F120" s="104">
        <v>1412822.17</v>
      </c>
      <c r="G120" s="105">
        <f t="shared" si="18"/>
        <v>28.823229142504026</v>
      </c>
      <c r="H120" s="123">
        <v>1512033.85</v>
      </c>
      <c r="I120" s="105">
        <f aca="true" t="shared" si="21" ref="I120:K121">H120/G120*100</f>
        <v>5245886.373537125</v>
      </c>
      <c r="J120" s="104">
        <v>1412822.17</v>
      </c>
      <c r="K120" s="105">
        <f t="shared" si="21"/>
        <v>26.93200098894596</v>
      </c>
      <c r="L120" s="104">
        <v>1412822.17</v>
      </c>
      <c r="M120" s="123">
        <v>66.26601977552482</v>
      </c>
    </row>
    <row r="121" spans="1:13" ht="12.75">
      <c r="A121" s="99" t="s">
        <v>8</v>
      </c>
      <c r="B121" s="100" t="s">
        <v>53</v>
      </c>
      <c r="C121" s="101">
        <v>336102154</v>
      </c>
      <c r="D121" s="101">
        <v>369123633</v>
      </c>
      <c r="E121" s="124">
        <v>369459808</v>
      </c>
      <c r="F121" s="101">
        <v>120356578.99999993</v>
      </c>
      <c r="G121" s="105">
        <f t="shared" si="18"/>
        <v>32.5763659250318</v>
      </c>
      <c r="H121" s="124">
        <v>124845484.66999997</v>
      </c>
      <c r="I121" s="105">
        <f t="shared" si="21"/>
        <v>383239447.14185643</v>
      </c>
      <c r="J121" s="101">
        <v>120356578.99999993</v>
      </c>
      <c r="K121" s="105">
        <f t="shared" si="21"/>
        <v>31.40506017780832</v>
      </c>
      <c r="L121" s="101">
        <v>120356578.99999993</v>
      </c>
      <c r="M121" s="124">
        <v>85.27304409063015</v>
      </c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25"/>
  <sheetViews>
    <sheetView workbookViewId="0" topLeftCell="A1">
      <selection activeCell="FN25" sqref="FN25:FO25"/>
    </sheetView>
  </sheetViews>
  <sheetFormatPr defaultColWidth="9.140625" defaultRowHeight="12.75"/>
  <cols>
    <col min="1" max="1" width="30.7109375" style="118" bestFit="1" customWidth="1"/>
    <col min="2" max="7" width="9.140625" style="118" hidden="1" customWidth="1"/>
    <col min="8" max="8" width="8.8515625" style="118" hidden="1" customWidth="1"/>
    <col min="9" max="24" width="9.140625" style="118" hidden="1" customWidth="1"/>
    <col min="25" max="25" width="8.8515625" style="118" hidden="1" customWidth="1"/>
    <col min="26" max="57" width="9.140625" style="118" hidden="1" customWidth="1"/>
    <col min="58" max="58" width="8.8515625" style="118" hidden="1" customWidth="1"/>
    <col min="59" max="68" width="9.140625" style="118" hidden="1" customWidth="1"/>
    <col min="69" max="69" width="9.00390625" style="118" hidden="1" customWidth="1"/>
    <col min="70" max="96" width="9.140625" style="118" hidden="1" customWidth="1"/>
    <col min="97" max="97" width="9.00390625" style="118" hidden="1" customWidth="1"/>
    <col min="98" max="109" width="9.140625" style="118" hidden="1" customWidth="1"/>
    <col min="110" max="110" width="0.13671875" style="118" hidden="1" customWidth="1"/>
    <col min="111" max="119" width="9.140625" style="118" hidden="1" customWidth="1"/>
    <col min="120" max="120" width="0.71875" style="118" hidden="1" customWidth="1"/>
    <col min="121" max="132" width="9.140625" style="118" hidden="1" customWidth="1"/>
    <col min="133" max="133" width="0.2890625" style="118" hidden="1" customWidth="1"/>
    <col min="134" max="146" width="9.140625" style="118" hidden="1" customWidth="1"/>
    <col min="147" max="147" width="0.2890625" style="118" hidden="1" customWidth="1"/>
    <col min="148" max="169" width="9.140625" style="118" hidden="1" customWidth="1"/>
    <col min="170" max="170" width="11.8515625" style="118" customWidth="1"/>
    <col min="171" max="171" width="12.00390625" style="118" customWidth="1"/>
    <col min="172" max="16384" width="9.140625" style="118" customWidth="1"/>
  </cols>
  <sheetData>
    <row r="1" ht="12.75">
      <c r="A1" s="118" t="s">
        <v>134</v>
      </c>
    </row>
    <row r="2" spans="1:15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23.25">
      <c r="A3" s="166" t="s">
        <v>110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8">
      <c r="A5" s="168" t="s">
        <v>138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7" spans="1:171" ht="12.75">
      <c r="A7" s="120" t="s">
        <v>111</v>
      </c>
      <c r="B7" s="164">
        <v>10000000</v>
      </c>
      <c r="C7" s="165"/>
      <c r="D7" s="164">
        <v>11000000</v>
      </c>
      <c r="E7" s="165"/>
      <c r="F7" s="164">
        <v>11010000</v>
      </c>
      <c r="G7" s="165"/>
      <c r="H7" s="164">
        <v>11010100</v>
      </c>
      <c r="I7" s="165"/>
      <c r="J7" s="164">
        <v>11010200</v>
      </c>
      <c r="K7" s="165"/>
      <c r="L7" s="164">
        <v>11010400</v>
      </c>
      <c r="M7" s="165"/>
      <c r="N7" s="164">
        <v>11010500</v>
      </c>
      <c r="O7" s="165"/>
      <c r="P7" s="164">
        <v>11010900</v>
      </c>
      <c r="Q7" s="165"/>
      <c r="R7" s="164">
        <v>11020000</v>
      </c>
      <c r="S7" s="165"/>
      <c r="T7" s="164">
        <v>11020200</v>
      </c>
      <c r="U7" s="165"/>
      <c r="V7" s="164">
        <v>13000000</v>
      </c>
      <c r="W7" s="165"/>
      <c r="X7" s="164">
        <v>13010000</v>
      </c>
      <c r="Y7" s="165"/>
      <c r="Z7" s="164">
        <v>13010200</v>
      </c>
      <c r="AA7" s="165"/>
      <c r="AB7" s="164">
        <v>13020000</v>
      </c>
      <c r="AC7" s="165"/>
      <c r="AD7" s="164">
        <v>13020200</v>
      </c>
      <c r="AE7" s="165"/>
      <c r="AF7" s="164">
        <v>14000000</v>
      </c>
      <c r="AG7" s="165"/>
      <c r="AH7" s="164">
        <v>14040000</v>
      </c>
      <c r="AI7" s="165"/>
      <c r="AJ7" s="164">
        <v>18000000</v>
      </c>
      <c r="AK7" s="165"/>
      <c r="AL7" s="164">
        <v>18010000</v>
      </c>
      <c r="AM7" s="165"/>
      <c r="AN7" s="164">
        <v>18010100</v>
      </c>
      <c r="AO7" s="165"/>
      <c r="AP7" s="164">
        <v>18010200</v>
      </c>
      <c r="AQ7" s="165"/>
      <c r="AR7" s="164">
        <v>18010400</v>
      </c>
      <c r="AS7" s="165"/>
      <c r="AT7" s="164">
        <v>18010500</v>
      </c>
      <c r="AU7" s="165"/>
      <c r="AV7" s="164">
        <v>18010600</v>
      </c>
      <c r="AW7" s="165"/>
      <c r="AX7" s="164">
        <v>18010700</v>
      </c>
      <c r="AY7" s="165"/>
      <c r="AZ7" s="164">
        <v>18010900</v>
      </c>
      <c r="BA7" s="165"/>
      <c r="BB7" s="164">
        <v>18011000</v>
      </c>
      <c r="BC7" s="165"/>
      <c r="BD7" s="164">
        <v>18011100</v>
      </c>
      <c r="BE7" s="165"/>
      <c r="BF7" s="164">
        <v>18030000</v>
      </c>
      <c r="BG7" s="165"/>
      <c r="BH7" s="164">
        <v>18030200</v>
      </c>
      <c r="BI7" s="165"/>
      <c r="BJ7" s="164">
        <v>18040000</v>
      </c>
      <c r="BK7" s="165"/>
      <c r="BL7" s="164">
        <v>18040100</v>
      </c>
      <c r="BM7" s="165"/>
      <c r="BN7" s="164">
        <v>18040200</v>
      </c>
      <c r="BO7" s="165"/>
      <c r="BP7" s="164">
        <v>18040600</v>
      </c>
      <c r="BQ7" s="165"/>
      <c r="BR7" s="164">
        <v>18040700</v>
      </c>
      <c r="BS7" s="165"/>
      <c r="BT7" s="164">
        <v>18040800</v>
      </c>
      <c r="BU7" s="165"/>
      <c r="BV7" s="164">
        <v>18041400</v>
      </c>
      <c r="BW7" s="165"/>
      <c r="BX7" s="164">
        <v>18050000</v>
      </c>
      <c r="BY7" s="165"/>
      <c r="BZ7" s="164">
        <v>18050200</v>
      </c>
      <c r="CA7" s="165"/>
      <c r="CB7" s="164">
        <v>18050300</v>
      </c>
      <c r="CC7" s="165"/>
      <c r="CD7" s="164">
        <v>18050400</v>
      </c>
      <c r="CE7" s="165"/>
      <c r="CF7" s="164">
        <v>18050500</v>
      </c>
      <c r="CG7" s="165"/>
      <c r="CH7" s="164">
        <v>19000000</v>
      </c>
      <c r="CI7" s="165"/>
      <c r="CJ7" s="164">
        <v>19010000</v>
      </c>
      <c r="CK7" s="165"/>
      <c r="CL7" s="164">
        <v>19010100</v>
      </c>
      <c r="CM7" s="165"/>
      <c r="CN7" s="164">
        <v>19010200</v>
      </c>
      <c r="CO7" s="165"/>
      <c r="CP7" s="164">
        <v>19010300</v>
      </c>
      <c r="CQ7" s="165"/>
      <c r="CR7" s="164">
        <v>20000000</v>
      </c>
      <c r="CS7" s="165"/>
      <c r="CT7" s="164">
        <v>21000000</v>
      </c>
      <c r="CU7" s="165"/>
      <c r="CV7" s="164">
        <v>21010000</v>
      </c>
      <c r="CW7" s="165"/>
      <c r="CX7" s="164">
        <v>21010300</v>
      </c>
      <c r="CY7" s="165"/>
      <c r="CZ7" s="164">
        <v>21080000</v>
      </c>
      <c r="DA7" s="165"/>
      <c r="DB7" s="164">
        <v>21081100</v>
      </c>
      <c r="DC7" s="165"/>
      <c r="DD7" s="164">
        <v>22000000</v>
      </c>
      <c r="DE7" s="165"/>
      <c r="DF7" s="164">
        <v>22010000</v>
      </c>
      <c r="DG7" s="165"/>
      <c r="DH7" s="164">
        <v>22012500</v>
      </c>
      <c r="DI7" s="165"/>
      <c r="DJ7" s="164">
        <v>22080000</v>
      </c>
      <c r="DK7" s="165"/>
      <c r="DL7" s="164">
        <v>22080400</v>
      </c>
      <c r="DM7" s="165"/>
      <c r="DN7" s="164">
        <v>22090000</v>
      </c>
      <c r="DO7" s="165"/>
      <c r="DP7" s="164">
        <v>22090100</v>
      </c>
      <c r="DQ7" s="165"/>
      <c r="DR7" s="164">
        <v>22090200</v>
      </c>
      <c r="DS7" s="165"/>
      <c r="DT7" s="164">
        <v>22090300</v>
      </c>
      <c r="DU7" s="165"/>
      <c r="DV7" s="164">
        <v>22090400</v>
      </c>
      <c r="DW7" s="165"/>
      <c r="DX7" s="164">
        <v>24000000</v>
      </c>
      <c r="DY7" s="165"/>
      <c r="DZ7" s="164">
        <v>24060000</v>
      </c>
      <c r="EA7" s="165"/>
      <c r="EB7" s="164">
        <v>24060300</v>
      </c>
      <c r="EC7" s="165"/>
      <c r="ED7" s="164">
        <v>30000000</v>
      </c>
      <c r="EE7" s="165"/>
      <c r="EF7" s="164">
        <v>31000000</v>
      </c>
      <c r="EG7" s="165"/>
      <c r="EH7" s="164">
        <v>31010200</v>
      </c>
      <c r="EI7" s="165"/>
      <c r="EJ7" s="164">
        <v>40000000</v>
      </c>
      <c r="EK7" s="165"/>
      <c r="EL7" s="164">
        <v>41000000</v>
      </c>
      <c r="EM7" s="165"/>
      <c r="EN7" s="164">
        <v>41020000</v>
      </c>
      <c r="EO7" s="165"/>
      <c r="EP7" s="164">
        <v>41020100</v>
      </c>
      <c r="EQ7" s="165"/>
      <c r="ER7" s="164">
        <v>41030000</v>
      </c>
      <c r="ES7" s="165"/>
      <c r="ET7" s="164">
        <v>41030300</v>
      </c>
      <c r="EU7" s="165"/>
      <c r="EV7" s="164">
        <v>41030600</v>
      </c>
      <c r="EW7" s="165"/>
      <c r="EX7" s="164">
        <v>41030800</v>
      </c>
      <c r="EY7" s="165"/>
      <c r="EZ7" s="164">
        <v>41030900</v>
      </c>
      <c r="FA7" s="165"/>
      <c r="FB7" s="164">
        <v>41031000</v>
      </c>
      <c r="FC7" s="165"/>
      <c r="FD7" s="164">
        <v>41033900</v>
      </c>
      <c r="FE7" s="165"/>
      <c r="FF7" s="164">
        <v>41034200</v>
      </c>
      <c r="FG7" s="165"/>
      <c r="FH7" s="164">
        <v>41035000</v>
      </c>
      <c r="FI7" s="165"/>
      <c r="FJ7" s="164">
        <v>41035800</v>
      </c>
      <c r="FK7" s="165"/>
      <c r="FL7" s="164" t="s">
        <v>112</v>
      </c>
      <c r="FM7" s="165"/>
      <c r="FN7" s="164" t="s">
        <v>113</v>
      </c>
      <c r="FO7" s="165"/>
    </row>
    <row r="8" spans="1:171" ht="12.75">
      <c r="A8" s="120"/>
      <c r="B8" s="121" t="s">
        <v>114</v>
      </c>
      <c r="C8" s="121" t="s">
        <v>115</v>
      </c>
      <c r="D8" s="121" t="s">
        <v>114</v>
      </c>
      <c r="E8" s="121" t="s">
        <v>115</v>
      </c>
      <c r="F8" s="121" t="s">
        <v>114</v>
      </c>
      <c r="G8" s="121" t="s">
        <v>115</v>
      </c>
      <c r="H8" s="121" t="s">
        <v>114</v>
      </c>
      <c r="I8" s="121" t="s">
        <v>115</v>
      </c>
      <c r="J8" s="121" t="s">
        <v>114</v>
      </c>
      <c r="K8" s="121" t="s">
        <v>115</v>
      </c>
      <c r="L8" s="121" t="s">
        <v>114</v>
      </c>
      <c r="M8" s="121" t="s">
        <v>115</v>
      </c>
      <c r="N8" s="121" t="s">
        <v>114</v>
      </c>
      <c r="O8" s="121" t="s">
        <v>115</v>
      </c>
      <c r="P8" s="121" t="s">
        <v>114</v>
      </c>
      <c r="Q8" s="121" t="s">
        <v>115</v>
      </c>
      <c r="R8" s="121" t="s">
        <v>114</v>
      </c>
      <c r="S8" s="121" t="s">
        <v>115</v>
      </c>
      <c r="T8" s="121" t="s">
        <v>114</v>
      </c>
      <c r="U8" s="121" t="s">
        <v>115</v>
      </c>
      <c r="V8" s="121" t="s">
        <v>114</v>
      </c>
      <c r="W8" s="121" t="s">
        <v>115</v>
      </c>
      <c r="X8" s="121" t="s">
        <v>114</v>
      </c>
      <c r="Y8" s="121" t="s">
        <v>115</v>
      </c>
      <c r="Z8" s="121" t="s">
        <v>114</v>
      </c>
      <c r="AA8" s="121" t="s">
        <v>115</v>
      </c>
      <c r="AB8" s="121" t="s">
        <v>114</v>
      </c>
      <c r="AC8" s="121" t="s">
        <v>115</v>
      </c>
      <c r="AD8" s="121" t="s">
        <v>114</v>
      </c>
      <c r="AE8" s="121" t="s">
        <v>115</v>
      </c>
      <c r="AF8" s="121" t="s">
        <v>114</v>
      </c>
      <c r="AG8" s="121" t="s">
        <v>115</v>
      </c>
      <c r="AH8" s="121" t="s">
        <v>114</v>
      </c>
      <c r="AI8" s="121" t="s">
        <v>115</v>
      </c>
      <c r="AJ8" s="121" t="s">
        <v>114</v>
      </c>
      <c r="AK8" s="121" t="s">
        <v>115</v>
      </c>
      <c r="AL8" s="121" t="s">
        <v>114</v>
      </c>
      <c r="AM8" s="121" t="s">
        <v>115</v>
      </c>
      <c r="AN8" s="121" t="s">
        <v>114</v>
      </c>
      <c r="AO8" s="121" t="s">
        <v>115</v>
      </c>
      <c r="AP8" s="121" t="s">
        <v>114</v>
      </c>
      <c r="AQ8" s="121" t="s">
        <v>115</v>
      </c>
      <c r="AR8" s="121" t="s">
        <v>114</v>
      </c>
      <c r="AS8" s="121" t="s">
        <v>115</v>
      </c>
      <c r="AT8" s="121" t="s">
        <v>114</v>
      </c>
      <c r="AU8" s="121" t="s">
        <v>115</v>
      </c>
      <c r="AV8" s="121" t="s">
        <v>114</v>
      </c>
      <c r="AW8" s="121" t="s">
        <v>115</v>
      </c>
      <c r="AX8" s="121" t="s">
        <v>114</v>
      </c>
      <c r="AY8" s="121" t="s">
        <v>115</v>
      </c>
      <c r="AZ8" s="121" t="s">
        <v>114</v>
      </c>
      <c r="BA8" s="121" t="s">
        <v>115</v>
      </c>
      <c r="BB8" s="121" t="s">
        <v>114</v>
      </c>
      <c r="BC8" s="121" t="s">
        <v>115</v>
      </c>
      <c r="BD8" s="121" t="s">
        <v>114</v>
      </c>
      <c r="BE8" s="121" t="s">
        <v>115</v>
      </c>
      <c r="BF8" s="121" t="s">
        <v>114</v>
      </c>
      <c r="BG8" s="121" t="s">
        <v>115</v>
      </c>
      <c r="BH8" s="121" t="s">
        <v>114</v>
      </c>
      <c r="BI8" s="121" t="s">
        <v>115</v>
      </c>
      <c r="BJ8" s="121" t="s">
        <v>114</v>
      </c>
      <c r="BK8" s="121" t="s">
        <v>115</v>
      </c>
      <c r="BL8" s="121" t="s">
        <v>114</v>
      </c>
      <c r="BM8" s="121" t="s">
        <v>115</v>
      </c>
      <c r="BN8" s="121" t="s">
        <v>114</v>
      </c>
      <c r="BO8" s="121" t="s">
        <v>115</v>
      </c>
      <c r="BP8" s="121" t="s">
        <v>114</v>
      </c>
      <c r="BQ8" s="121" t="s">
        <v>115</v>
      </c>
      <c r="BR8" s="121" t="s">
        <v>114</v>
      </c>
      <c r="BS8" s="121" t="s">
        <v>115</v>
      </c>
      <c r="BT8" s="121" t="s">
        <v>114</v>
      </c>
      <c r="BU8" s="121" t="s">
        <v>115</v>
      </c>
      <c r="BV8" s="121" t="s">
        <v>114</v>
      </c>
      <c r="BW8" s="121" t="s">
        <v>115</v>
      </c>
      <c r="BX8" s="121" t="s">
        <v>114</v>
      </c>
      <c r="BY8" s="121" t="s">
        <v>115</v>
      </c>
      <c r="BZ8" s="121" t="s">
        <v>114</v>
      </c>
      <c r="CA8" s="121" t="s">
        <v>115</v>
      </c>
      <c r="CB8" s="121" t="s">
        <v>114</v>
      </c>
      <c r="CC8" s="121" t="s">
        <v>115</v>
      </c>
      <c r="CD8" s="121" t="s">
        <v>114</v>
      </c>
      <c r="CE8" s="121" t="s">
        <v>115</v>
      </c>
      <c r="CF8" s="121" t="s">
        <v>114</v>
      </c>
      <c r="CG8" s="121" t="s">
        <v>115</v>
      </c>
      <c r="CH8" s="121" t="s">
        <v>114</v>
      </c>
      <c r="CI8" s="121" t="s">
        <v>115</v>
      </c>
      <c r="CJ8" s="121" t="s">
        <v>114</v>
      </c>
      <c r="CK8" s="121" t="s">
        <v>115</v>
      </c>
      <c r="CL8" s="121" t="s">
        <v>114</v>
      </c>
      <c r="CM8" s="121" t="s">
        <v>115</v>
      </c>
      <c r="CN8" s="121" t="s">
        <v>114</v>
      </c>
      <c r="CO8" s="121" t="s">
        <v>115</v>
      </c>
      <c r="CP8" s="121" t="s">
        <v>114</v>
      </c>
      <c r="CQ8" s="121" t="s">
        <v>115</v>
      </c>
      <c r="CR8" s="121" t="s">
        <v>114</v>
      </c>
      <c r="CS8" s="121" t="s">
        <v>115</v>
      </c>
      <c r="CT8" s="121" t="s">
        <v>114</v>
      </c>
      <c r="CU8" s="121" t="s">
        <v>115</v>
      </c>
      <c r="CV8" s="121" t="s">
        <v>114</v>
      </c>
      <c r="CW8" s="121" t="s">
        <v>115</v>
      </c>
      <c r="CX8" s="121" t="s">
        <v>114</v>
      </c>
      <c r="CY8" s="121" t="s">
        <v>115</v>
      </c>
      <c r="CZ8" s="121" t="s">
        <v>114</v>
      </c>
      <c r="DA8" s="121" t="s">
        <v>115</v>
      </c>
      <c r="DB8" s="121" t="s">
        <v>114</v>
      </c>
      <c r="DC8" s="121" t="s">
        <v>115</v>
      </c>
      <c r="DD8" s="121" t="s">
        <v>114</v>
      </c>
      <c r="DE8" s="121" t="s">
        <v>115</v>
      </c>
      <c r="DF8" s="121" t="s">
        <v>114</v>
      </c>
      <c r="DG8" s="121" t="s">
        <v>115</v>
      </c>
      <c r="DH8" s="121" t="s">
        <v>114</v>
      </c>
      <c r="DI8" s="121" t="s">
        <v>115</v>
      </c>
      <c r="DJ8" s="121" t="s">
        <v>114</v>
      </c>
      <c r="DK8" s="121" t="s">
        <v>115</v>
      </c>
      <c r="DL8" s="121" t="s">
        <v>114</v>
      </c>
      <c r="DM8" s="121" t="s">
        <v>115</v>
      </c>
      <c r="DN8" s="121" t="s">
        <v>114</v>
      </c>
      <c r="DO8" s="121" t="s">
        <v>115</v>
      </c>
      <c r="DP8" s="121" t="s">
        <v>114</v>
      </c>
      <c r="DQ8" s="121" t="s">
        <v>115</v>
      </c>
      <c r="DR8" s="121" t="s">
        <v>114</v>
      </c>
      <c r="DS8" s="121" t="s">
        <v>115</v>
      </c>
      <c r="DT8" s="121" t="s">
        <v>114</v>
      </c>
      <c r="DU8" s="121" t="s">
        <v>115</v>
      </c>
      <c r="DV8" s="121" t="s">
        <v>114</v>
      </c>
      <c r="DW8" s="121" t="s">
        <v>115</v>
      </c>
      <c r="DX8" s="121" t="s">
        <v>114</v>
      </c>
      <c r="DY8" s="121" t="s">
        <v>115</v>
      </c>
      <c r="DZ8" s="121" t="s">
        <v>114</v>
      </c>
      <c r="EA8" s="121" t="s">
        <v>115</v>
      </c>
      <c r="EB8" s="121" t="s">
        <v>114</v>
      </c>
      <c r="EC8" s="121" t="s">
        <v>115</v>
      </c>
      <c r="ED8" s="121" t="s">
        <v>114</v>
      </c>
      <c r="EE8" s="121" t="s">
        <v>115</v>
      </c>
      <c r="EF8" s="121" t="s">
        <v>114</v>
      </c>
      <c r="EG8" s="121" t="s">
        <v>115</v>
      </c>
      <c r="EH8" s="121" t="s">
        <v>114</v>
      </c>
      <c r="EI8" s="121" t="s">
        <v>115</v>
      </c>
      <c r="EJ8" s="121" t="s">
        <v>114</v>
      </c>
      <c r="EK8" s="121" t="s">
        <v>115</v>
      </c>
      <c r="EL8" s="121" t="s">
        <v>114</v>
      </c>
      <c r="EM8" s="121" t="s">
        <v>115</v>
      </c>
      <c r="EN8" s="121" t="s">
        <v>114</v>
      </c>
      <c r="EO8" s="121" t="s">
        <v>115</v>
      </c>
      <c r="EP8" s="121" t="s">
        <v>114</v>
      </c>
      <c r="EQ8" s="121" t="s">
        <v>115</v>
      </c>
      <c r="ER8" s="121" t="s">
        <v>114</v>
      </c>
      <c r="ES8" s="121" t="s">
        <v>115</v>
      </c>
      <c r="ET8" s="121" t="s">
        <v>114</v>
      </c>
      <c r="EU8" s="121" t="s">
        <v>115</v>
      </c>
      <c r="EV8" s="121" t="s">
        <v>114</v>
      </c>
      <c r="EW8" s="121" t="s">
        <v>115</v>
      </c>
      <c r="EX8" s="121" t="s">
        <v>114</v>
      </c>
      <c r="EY8" s="121" t="s">
        <v>115</v>
      </c>
      <c r="EZ8" s="121" t="s">
        <v>114</v>
      </c>
      <c r="FA8" s="121" t="s">
        <v>115</v>
      </c>
      <c r="FB8" s="121" t="s">
        <v>114</v>
      </c>
      <c r="FC8" s="121" t="s">
        <v>115</v>
      </c>
      <c r="FD8" s="121" t="s">
        <v>114</v>
      </c>
      <c r="FE8" s="121" t="s">
        <v>115</v>
      </c>
      <c r="FF8" s="121" t="s">
        <v>114</v>
      </c>
      <c r="FG8" s="121" t="s">
        <v>115</v>
      </c>
      <c r="FH8" s="121" t="s">
        <v>114</v>
      </c>
      <c r="FI8" s="121" t="s">
        <v>115</v>
      </c>
      <c r="FJ8" s="121" t="s">
        <v>114</v>
      </c>
      <c r="FK8" s="121" t="s">
        <v>115</v>
      </c>
      <c r="FL8" s="121" t="s">
        <v>114</v>
      </c>
      <c r="FM8" s="121" t="s">
        <v>115</v>
      </c>
      <c r="FN8" s="121" t="s">
        <v>114</v>
      </c>
      <c r="FO8" s="121" t="s">
        <v>115</v>
      </c>
    </row>
    <row r="9" spans="1:171" ht="12.75">
      <c r="A9" s="120" t="s">
        <v>116</v>
      </c>
      <c r="B9" s="120">
        <v>21498903</v>
      </c>
      <c r="C9" s="120">
        <v>19968394.96</v>
      </c>
      <c r="D9" s="120">
        <v>21498903</v>
      </c>
      <c r="E9" s="120">
        <v>19968394.96</v>
      </c>
      <c r="F9" s="120">
        <v>21490403</v>
      </c>
      <c r="G9" s="120">
        <v>19946999.26</v>
      </c>
      <c r="H9" s="120">
        <v>18744560</v>
      </c>
      <c r="I9" s="120">
        <v>18433915.14</v>
      </c>
      <c r="J9" s="120">
        <v>478100</v>
      </c>
      <c r="K9" s="120">
        <v>441244.75</v>
      </c>
      <c r="L9" s="120">
        <v>1651312</v>
      </c>
      <c r="M9" s="120">
        <v>284300.89</v>
      </c>
      <c r="N9" s="120">
        <v>616431</v>
      </c>
      <c r="O9" s="120">
        <v>571269.03</v>
      </c>
      <c r="P9" s="120"/>
      <c r="Q9" s="120">
        <v>216269.45</v>
      </c>
      <c r="R9" s="120">
        <v>8500</v>
      </c>
      <c r="S9" s="120">
        <v>21395.7</v>
      </c>
      <c r="T9" s="120">
        <v>8500</v>
      </c>
      <c r="U9" s="120">
        <v>21395.7</v>
      </c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>
        <v>44532</v>
      </c>
      <c r="CS9" s="120">
        <v>102954.82</v>
      </c>
      <c r="CT9" s="120"/>
      <c r="CU9" s="120">
        <v>13684</v>
      </c>
      <c r="CV9" s="120"/>
      <c r="CW9" s="120">
        <v>1120</v>
      </c>
      <c r="CX9" s="120"/>
      <c r="CY9" s="120">
        <v>1120</v>
      </c>
      <c r="CZ9" s="120"/>
      <c r="DA9" s="120">
        <v>12564</v>
      </c>
      <c r="DB9" s="120"/>
      <c r="DC9" s="120">
        <v>12564</v>
      </c>
      <c r="DD9" s="120">
        <v>37500</v>
      </c>
      <c r="DE9" s="120">
        <v>40940.96</v>
      </c>
      <c r="DF9" s="120"/>
      <c r="DG9" s="120"/>
      <c r="DH9" s="120"/>
      <c r="DI9" s="120"/>
      <c r="DJ9" s="120">
        <v>37500</v>
      </c>
      <c r="DK9" s="120">
        <v>40940.96</v>
      </c>
      <c r="DL9" s="120">
        <v>37500</v>
      </c>
      <c r="DM9" s="120">
        <v>40940.96</v>
      </c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>
        <v>7032</v>
      </c>
      <c r="DY9" s="120">
        <v>48329.86</v>
      </c>
      <c r="DZ9" s="120">
        <v>7032</v>
      </c>
      <c r="EA9" s="120">
        <v>48329.86</v>
      </c>
      <c r="EB9" s="120">
        <v>7032</v>
      </c>
      <c r="EC9" s="120">
        <v>48329.86</v>
      </c>
      <c r="ED9" s="120"/>
      <c r="EE9" s="120"/>
      <c r="EF9" s="120"/>
      <c r="EG9" s="120"/>
      <c r="EH9" s="120"/>
      <c r="EI9" s="120"/>
      <c r="EJ9" s="120">
        <v>99055325</v>
      </c>
      <c r="EK9" s="120">
        <v>90852855.57</v>
      </c>
      <c r="EL9" s="120">
        <v>99055325</v>
      </c>
      <c r="EM9" s="120">
        <v>90852855.57</v>
      </c>
      <c r="EN9" s="120">
        <v>5865500</v>
      </c>
      <c r="EO9" s="120">
        <v>5083433.34</v>
      </c>
      <c r="EP9" s="120">
        <v>5865500</v>
      </c>
      <c r="EQ9" s="120">
        <v>5083433.34</v>
      </c>
      <c r="ER9" s="120">
        <v>93189825</v>
      </c>
      <c r="ES9" s="120">
        <v>85769422.23</v>
      </c>
      <c r="ET9" s="120">
        <v>100000</v>
      </c>
      <c r="EU9" s="120">
        <v>100000</v>
      </c>
      <c r="EV9" s="120">
        <v>28737240</v>
      </c>
      <c r="EW9" s="120">
        <v>28578214</v>
      </c>
      <c r="EX9" s="120">
        <v>13027000</v>
      </c>
      <c r="EY9" s="120">
        <v>11127308.05</v>
      </c>
      <c r="EZ9" s="120">
        <v>810018</v>
      </c>
      <c r="FA9" s="120">
        <v>588259.18</v>
      </c>
      <c r="FB9" s="120">
        <v>83300</v>
      </c>
      <c r="FC9" s="120"/>
      <c r="FD9" s="120">
        <v>26055400</v>
      </c>
      <c r="FE9" s="120">
        <v>23468800</v>
      </c>
      <c r="FF9" s="120">
        <v>23766000</v>
      </c>
      <c r="FG9" s="120">
        <v>21398900</v>
      </c>
      <c r="FH9" s="120">
        <v>193449</v>
      </c>
      <c r="FI9" s="120">
        <v>90528</v>
      </c>
      <c r="FJ9" s="120">
        <v>417418</v>
      </c>
      <c r="FK9" s="120">
        <v>417413</v>
      </c>
      <c r="FL9" s="120">
        <v>21543435</v>
      </c>
      <c r="FM9" s="120">
        <v>20071349.78</v>
      </c>
      <c r="FN9" s="120">
        <v>120598760</v>
      </c>
      <c r="FO9" s="120">
        <v>110924205.35</v>
      </c>
    </row>
    <row r="10" spans="1:171" ht="12.75">
      <c r="A10" s="120" t="s">
        <v>117</v>
      </c>
      <c r="B10" s="120">
        <v>3625769</v>
      </c>
      <c r="C10" s="120">
        <v>5587134.9</v>
      </c>
      <c r="D10" s="120">
        <v>4400</v>
      </c>
      <c r="E10" s="120">
        <v>6096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>
        <v>4400</v>
      </c>
      <c r="S10" s="120">
        <v>6096</v>
      </c>
      <c r="T10" s="120">
        <v>4400</v>
      </c>
      <c r="U10" s="120">
        <v>6096</v>
      </c>
      <c r="V10" s="120">
        <v>32400</v>
      </c>
      <c r="W10" s="120">
        <v>222361.38</v>
      </c>
      <c r="X10" s="120">
        <v>32400</v>
      </c>
      <c r="Y10" s="120">
        <v>222361.38</v>
      </c>
      <c r="Z10" s="120">
        <v>32400</v>
      </c>
      <c r="AA10" s="120">
        <v>222361.38</v>
      </c>
      <c r="AB10" s="120"/>
      <c r="AC10" s="120"/>
      <c r="AD10" s="120"/>
      <c r="AE10" s="120"/>
      <c r="AF10" s="120">
        <v>48000</v>
      </c>
      <c r="AG10" s="120">
        <v>966687.1</v>
      </c>
      <c r="AH10" s="120">
        <v>48000</v>
      </c>
      <c r="AI10" s="120">
        <v>966687.1</v>
      </c>
      <c r="AJ10" s="120">
        <v>3372369</v>
      </c>
      <c r="AK10" s="120">
        <v>4216066.18</v>
      </c>
      <c r="AL10" s="120">
        <v>2100100</v>
      </c>
      <c r="AM10" s="120">
        <v>2289867.32</v>
      </c>
      <c r="AN10" s="120"/>
      <c r="AO10" s="120">
        <v>2127.27</v>
      </c>
      <c r="AP10" s="120">
        <v>6600</v>
      </c>
      <c r="AQ10" s="120"/>
      <c r="AR10" s="120">
        <v>17500</v>
      </c>
      <c r="AS10" s="120">
        <v>231499.95</v>
      </c>
      <c r="AT10" s="120">
        <v>717000</v>
      </c>
      <c r="AU10" s="120">
        <v>725419.49</v>
      </c>
      <c r="AV10" s="120">
        <v>1020000</v>
      </c>
      <c r="AW10" s="120">
        <v>1009656.7</v>
      </c>
      <c r="AX10" s="120">
        <v>105000</v>
      </c>
      <c r="AY10" s="120">
        <v>50927.82</v>
      </c>
      <c r="AZ10" s="120">
        <v>217400</v>
      </c>
      <c r="BA10" s="120">
        <v>232736.09</v>
      </c>
      <c r="BB10" s="120">
        <v>16600</v>
      </c>
      <c r="BC10" s="120"/>
      <c r="BD10" s="120"/>
      <c r="BE10" s="120">
        <v>37500</v>
      </c>
      <c r="BF10" s="120"/>
      <c r="BG10" s="120"/>
      <c r="BH10" s="120"/>
      <c r="BI10" s="120"/>
      <c r="BJ10" s="120"/>
      <c r="BK10" s="120">
        <v>-8164.04</v>
      </c>
      <c r="BL10" s="120"/>
      <c r="BM10" s="120">
        <v>-1658.31</v>
      </c>
      <c r="BN10" s="120"/>
      <c r="BO10" s="120">
        <v>-6502.28</v>
      </c>
      <c r="BP10" s="120"/>
      <c r="BQ10" s="120">
        <v>-247.45</v>
      </c>
      <c r="BR10" s="120"/>
      <c r="BS10" s="120">
        <v>244</v>
      </c>
      <c r="BT10" s="120"/>
      <c r="BU10" s="120"/>
      <c r="BV10" s="120"/>
      <c r="BW10" s="120"/>
      <c r="BX10" s="120">
        <v>1272269</v>
      </c>
      <c r="BY10" s="120">
        <v>1934362.9</v>
      </c>
      <c r="BZ10" s="120"/>
      <c r="CA10" s="120"/>
      <c r="CB10" s="120">
        <v>246800</v>
      </c>
      <c r="CC10" s="120">
        <v>442910.75</v>
      </c>
      <c r="CD10" s="120">
        <v>1023469</v>
      </c>
      <c r="CE10" s="120">
        <v>1479020.82</v>
      </c>
      <c r="CF10" s="120">
        <v>2000</v>
      </c>
      <c r="CG10" s="120">
        <v>12431.33</v>
      </c>
      <c r="CH10" s="120">
        <v>168600</v>
      </c>
      <c r="CI10" s="120">
        <v>175924.24</v>
      </c>
      <c r="CJ10" s="120">
        <v>168600</v>
      </c>
      <c r="CK10" s="120">
        <v>175924.24</v>
      </c>
      <c r="CL10" s="120">
        <v>6000</v>
      </c>
      <c r="CM10" s="120">
        <v>13033.62</v>
      </c>
      <c r="CN10" s="120"/>
      <c r="CO10" s="120"/>
      <c r="CP10" s="120">
        <v>162600</v>
      </c>
      <c r="CQ10" s="120">
        <v>162890.62</v>
      </c>
      <c r="CR10" s="120">
        <v>22500</v>
      </c>
      <c r="CS10" s="120">
        <v>250878.05</v>
      </c>
      <c r="CT10" s="120">
        <v>900</v>
      </c>
      <c r="CU10" s="120">
        <v>4816</v>
      </c>
      <c r="CV10" s="120">
        <v>500</v>
      </c>
      <c r="CW10" s="120">
        <v>225</v>
      </c>
      <c r="CX10" s="120">
        <v>500</v>
      </c>
      <c r="CY10" s="120">
        <v>225</v>
      </c>
      <c r="CZ10" s="120">
        <v>400</v>
      </c>
      <c r="DA10" s="120">
        <v>4591</v>
      </c>
      <c r="DB10" s="120">
        <v>400</v>
      </c>
      <c r="DC10" s="120">
        <v>4591</v>
      </c>
      <c r="DD10" s="120">
        <v>21600</v>
      </c>
      <c r="DE10" s="120">
        <v>218154.58</v>
      </c>
      <c r="DF10" s="120"/>
      <c r="DG10" s="120">
        <v>54962.68</v>
      </c>
      <c r="DH10" s="120"/>
      <c r="DI10" s="120">
        <v>54962.68</v>
      </c>
      <c r="DJ10" s="120">
        <v>15600</v>
      </c>
      <c r="DK10" s="120">
        <v>15570.99</v>
      </c>
      <c r="DL10" s="120">
        <v>15600</v>
      </c>
      <c r="DM10" s="120">
        <v>15570.99</v>
      </c>
      <c r="DN10" s="120">
        <v>6000</v>
      </c>
      <c r="DO10" s="120">
        <v>147620.91</v>
      </c>
      <c r="DP10" s="120"/>
      <c r="DQ10" s="120">
        <v>6669.66</v>
      </c>
      <c r="DR10" s="120"/>
      <c r="DS10" s="120">
        <v>1530</v>
      </c>
      <c r="DT10" s="120"/>
      <c r="DU10" s="120"/>
      <c r="DV10" s="120">
        <v>6000</v>
      </c>
      <c r="DW10" s="120">
        <v>139421.25</v>
      </c>
      <c r="DX10" s="120"/>
      <c r="DY10" s="120">
        <v>27907.47</v>
      </c>
      <c r="DZ10" s="120"/>
      <c r="EA10" s="120">
        <v>27907.47</v>
      </c>
      <c r="EB10" s="120"/>
      <c r="EC10" s="120">
        <v>27907.47</v>
      </c>
      <c r="ED10" s="120"/>
      <c r="EE10" s="120">
        <v>2300</v>
      </c>
      <c r="EF10" s="120"/>
      <c r="EG10" s="120">
        <v>2300</v>
      </c>
      <c r="EH10" s="120"/>
      <c r="EI10" s="120">
        <v>2300</v>
      </c>
      <c r="EJ10" s="120">
        <v>3441280</v>
      </c>
      <c r="EK10" s="120">
        <v>3441280</v>
      </c>
      <c r="EL10" s="120">
        <v>3441280</v>
      </c>
      <c r="EM10" s="120">
        <v>3441280</v>
      </c>
      <c r="EN10" s="120"/>
      <c r="EO10" s="120"/>
      <c r="EP10" s="120"/>
      <c r="EQ10" s="120"/>
      <c r="ER10" s="120">
        <v>3441280</v>
      </c>
      <c r="ES10" s="120">
        <v>3441280</v>
      </c>
      <c r="ET10" s="120">
        <v>100000</v>
      </c>
      <c r="EU10" s="120">
        <v>100000</v>
      </c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>
        <v>3341280</v>
      </c>
      <c r="FI10" s="120">
        <v>3341280</v>
      </c>
      <c r="FJ10" s="120"/>
      <c r="FK10" s="120"/>
      <c r="FL10" s="120">
        <v>3648269</v>
      </c>
      <c r="FM10" s="120">
        <v>5840312.95</v>
      </c>
      <c r="FN10" s="120">
        <v>7089549</v>
      </c>
      <c r="FO10" s="120">
        <v>9281592.95</v>
      </c>
    </row>
    <row r="11" spans="1:171" ht="12.75">
      <c r="A11" s="120" t="s">
        <v>118</v>
      </c>
      <c r="B11" s="120">
        <v>522585</v>
      </c>
      <c r="C11" s="120">
        <v>883768.88</v>
      </c>
      <c r="D11" s="120">
        <v>2000</v>
      </c>
      <c r="E11" s="120">
        <v>504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>
        <v>2000</v>
      </c>
      <c r="S11" s="120">
        <v>504</v>
      </c>
      <c r="T11" s="120">
        <v>2000</v>
      </c>
      <c r="U11" s="120">
        <v>504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>
        <v>269251.04</v>
      </c>
      <c r="AH11" s="120"/>
      <c r="AI11" s="120">
        <v>269251.04</v>
      </c>
      <c r="AJ11" s="120">
        <v>516941</v>
      </c>
      <c r="AK11" s="120">
        <v>610092.88</v>
      </c>
      <c r="AL11" s="120">
        <v>100649</v>
      </c>
      <c r="AM11" s="120">
        <v>168696.02</v>
      </c>
      <c r="AN11" s="120"/>
      <c r="AO11" s="120">
        <v>1122.09</v>
      </c>
      <c r="AP11" s="120"/>
      <c r="AQ11" s="120"/>
      <c r="AR11" s="120"/>
      <c r="AS11" s="120">
        <v>11263.89</v>
      </c>
      <c r="AT11" s="120">
        <v>22234</v>
      </c>
      <c r="AU11" s="120">
        <v>31323.56</v>
      </c>
      <c r="AV11" s="120">
        <v>11416</v>
      </c>
      <c r="AW11" s="120">
        <v>71974.94</v>
      </c>
      <c r="AX11" s="120">
        <v>37371</v>
      </c>
      <c r="AY11" s="120">
        <v>20969.55</v>
      </c>
      <c r="AZ11" s="120">
        <v>29628</v>
      </c>
      <c r="BA11" s="120">
        <v>32041.99</v>
      </c>
      <c r="BB11" s="120"/>
      <c r="BC11" s="120"/>
      <c r="BD11" s="120"/>
      <c r="BE11" s="120"/>
      <c r="BF11" s="120"/>
      <c r="BG11" s="120"/>
      <c r="BH11" s="120"/>
      <c r="BI11" s="120"/>
      <c r="BJ11" s="120"/>
      <c r="BK11" s="120">
        <v>69.18</v>
      </c>
      <c r="BL11" s="120"/>
      <c r="BM11" s="120">
        <v>333.59</v>
      </c>
      <c r="BN11" s="120"/>
      <c r="BO11" s="120">
        <v>-4.93</v>
      </c>
      <c r="BP11" s="120"/>
      <c r="BQ11" s="120">
        <v>-259.48</v>
      </c>
      <c r="BR11" s="120"/>
      <c r="BS11" s="120"/>
      <c r="BT11" s="120"/>
      <c r="BU11" s="120"/>
      <c r="BV11" s="120"/>
      <c r="BW11" s="120"/>
      <c r="BX11" s="120">
        <v>416292</v>
      </c>
      <c r="BY11" s="120">
        <v>441327.68</v>
      </c>
      <c r="BZ11" s="120"/>
      <c r="CA11" s="120"/>
      <c r="CB11" s="120">
        <v>30610</v>
      </c>
      <c r="CC11" s="120">
        <v>20982.75</v>
      </c>
      <c r="CD11" s="120">
        <v>382045</v>
      </c>
      <c r="CE11" s="120">
        <v>405209.79</v>
      </c>
      <c r="CF11" s="120">
        <v>3637</v>
      </c>
      <c r="CG11" s="120">
        <v>15135.14</v>
      </c>
      <c r="CH11" s="120">
        <v>3644</v>
      </c>
      <c r="CI11" s="120">
        <v>3920.96</v>
      </c>
      <c r="CJ11" s="120">
        <v>3644</v>
      </c>
      <c r="CK11" s="120">
        <v>3920.96</v>
      </c>
      <c r="CL11" s="120">
        <v>296</v>
      </c>
      <c r="CM11" s="120">
        <v>467.69</v>
      </c>
      <c r="CN11" s="120"/>
      <c r="CO11" s="120"/>
      <c r="CP11" s="120">
        <v>3348</v>
      </c>
      <c r="CQ11" s="120">
        <v>3453.27</v>
      </c>
      <c r="CR11" s="120">
        <v>6896</v>
      </c>
      <c r="CS11" s="120">
        <v>11268.63</v>
      </c>
      <c r="CT11" s="120">
        <v>179</v>
      </c>
      <c r="CU11" s="120">
        <v>170</v>
      </c>
      <c r="CV11" s="120"/>
      <c r="CW11" s="120"/>
      <c r="CX11" s="120"/>
      <c r="CY11" s="120"/>
      <c r="CZ11" s="120">
        <v>179</v>
      </c>
      <c r="DA11" s="120">
        <v>170</v>
      </c>
      <c r="DB11" s="120">
        <v>179</v>
      </c>
      <c r="DC11" s="120">
        <v>170</v>
      </c>
      <c r="DD11" s="120">
        <v>6717</v>
      </c>
      <c r="DE11" s="120">
        <v>8941.96</v>
      </c>
      <c r="DF11" s="120"/>
      <c r="DG11" s="120">
        <v>53</v>
      </c>
      <c r="DH11" s="120"/>
      <c r="DI11" s="120">
        <v>53</v>
      </c>
      <c r="DJ11" s="120">
        <v>4636</v>
      </c>
      <c r="DK11" s="120">
        <v>7548</v>
      </c>
      <c r="DL11" s="120">
        <v>4636</v>
      </c>
      <c r="DM11" s="120">
        <v>7548</v>
      </c>
      <c r="DN11" s="120">
        <v>2081</v>
      </c>
      <c r="DO11" s="120">
        <v>1340.96</v>
      </c>
      <c r="DP11" s="120">
        <v>215</v>
      </c>
      <c r="DQ11" s="120">
        <v>54.06</v>
      </c>
      <c r="DR11" s="120"/>
      <c r="DS11" s="120"/>
      <c r="DT11" s="120"/>
      <c r="DU11" s="120"/>
      <c r="DV11" s="120">
        <v>1866</v>
      </c>
      <c r="DW11" s="120">
        <v>1286.9</v>
      </c>
      <c r="DX11" s="120"/>
      <c r="DY11" s="120">
        <v>2156.67</v>
      </c>
      <c r="DZ11" s="120"/>
      <c r="EA11" s="120">
        <v>2156.67</v>
      </c>
      <c r="EB11" s="120"/>
      <c r="EC11" s="120">
        <v>2156.67</v>
      </c>
      <c r="ED11" s="120"/>
      <c r="EE11" s="120"/>
      <c r="EF11" s="120"/>
      <c r="EG11" s="120"/>
      <c r="EH11" s="120"/>
      <c r="EI11" s="120"/>
      <c r="EJ11" s="120">
        <v>693102</v>
      </c>
      <c r="EK11" s="120">
        <v>685632</v>
      </c>
      <c r="EL11" s="120">
        <v>693102</v>
      </c>
      <c r="EM11" s="120">
        <v>685632</v>
      </c>
      <c r="EN11" s="120"/>
      <c r="EO11" s="120"/>
      <c r="EP11" s="120"/>
      <c r="EQ11" s="120"/>
      <c r="ER11" s="120">
        <v>693102</v>
      </c>
      <c r="ES11" s="120">
        <v>685632</v>
      </c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>
        <v>693102</v>
      </c>
      <c r="FI11" s="120">
        <v>685632</v>
      </c>
      <c r="FJ11" s="120"/>
      <c r="FK11" s="120"/>
      <c r="FL11" s="120">
        <v>529481</v>
      </c>
      <c r="FM11" s="120">
        <v>895037.51</v>
      </c>
      <c r="FN11" s="120">
        <v>1222583</v>
      </c>
      <c r="FO11" s="120">
        <v>1580669.51</v>
      </c>
    </row>
    <row r="12" spans="1:171" ht="12.75">
      <c r="A12" s="120" t="s">
        <v>119</v>
      </c>
      <c r="B12" s="120">
        <v>340227</v>
      </c>
      <c r="C12" s="120">
        <v>568906.49</v>
      </c>
      <c r="D12" s="120">
        <v>200</v>
      </c>
      <c r="E12" s="120">
        <v>692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>
        <v>200</v>
      </c>
      <c r="S12" s="120">
        <v>692</v>
      </c>
      <c r="T12" s="120">
        <v>200</v>
      </c>
      <c r="U12" s="120">
        <v>692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>
        <v>2000</v>
      </c>
      <c r="AG12" s="120">
        <v>103209.21</v>
      </c>
      <c r="AH12" s="120">
        <v>2000</v>
      </c>
      <c r="AI12" s="120">
        <v>103209.21</v>
      </c>
      <c r="AJ12" s="120">
        <v>337251</v>
      </c>
      <c r="AK12" s="120">
        <v>462950.98</v>
      </c>
      <c r="AL12" s="120">
        <v>206251</v>
      </c>
      <c r="AM12" s="120">
        <v>241656.74</v>
      </c>
      <c r="AN12" s="120"/>
      <c r="AO12" s="120"/>
      <c r="AP12" s="120">
        <v>0</v>
      </c>
      <c r="AQ12" s="120"/>
      <c r="AR12" s="120"/>
      <c r="AS12" s="120">
        <v>17444.84</v>
      </c>
      <c r="AT12" s="120">
        <v>96451</v>
      </c>
      <c r="AU12" s="120">
        <v>95998.51</v>
      </c>
      <c r="AV12" s="120">
        <v>50800</v>
      </c>
      <c r="AW12" s="120">
        <v>78760.48</v>
      </c>
      <c r="AX12" s="120">
        <v>32500</v>
      </c>
      <c r="AY12" s="120">
        <v>12996.95</v>
      </c>
      <c r="AZ12" s="120">
        <v>26500</v>
      </c>
      <c r="BA12" s="120">
        <v>36455.96</v>
      </c>
      <c r="BB12" s="120"/>
      <c r="BC12" s="120"/>
      <c r="BD12" s="120"/>
      <c r="BE12" s="120"/>
      <c r="BF12" s="120"/>
      <c r="BG12" s="120"/>
      <c r="BH12" s="120"/>
      <c r="BI12" s="120"/>
      <c r="BJ12" s="120"/>
      <c r="BK12" s="120">
        <v>-1191.42</v>
      </c>
      <c r="BL12" s="120"/>
      <c r="BM12" s="120">
        <v>-797.96</v>
      </c>
      <c r="BN12" s="120"/>
      <c r="BO12" s="120">
        <v>-199.55</v>
      </c>
      <c r="BP12" s="120"/>
      <c r="BQ12" s="120">
        <v>-193.91</v>
      </c>
      <c r="BR12" s="120"/>
      <c r="BS12" s="120"/>
      <c r="BT12" s="120"/>
      <c r="BU12" s="120"/>
      <c r="BV12" s="120"/>
      <c r="BW12" s="120"/>
      <c r="BX12" s="120">
        <v>131000</v>
      </c>
      <c r="BY12" s="120">
        <v>222485.66</v>
      </c>
      <c r="BZ12" s="120"/>
      <c r="CA12" s="120"/>
      <c r="CB12" s="120">
        <v>13000</v>
      </c>
      <c r="CC12" s="120">
        <v>31770</v>
      </c>
      <c r="CD12" s="120">
        <v>106800</v>
      </c>
      <c r="CE12" s="120">
        <v>106986.02</v>
      </c>
      <c r="CF12" s="120">
        <v>11200</v>
      </c>
      <c r="CG12" s="120">
        <v>83729.64</v>
      </c>
      <c r="CH12" s="120">
        <v>776</v>
      </c>
      <c r="CI12" s="120">
        <v>2054.3</v>
      </c>
      <c r="CJ12" s="120">
        <v>776</v>
      </c>
      <c r="CK12" s="120">
        <v>2054.3</v>
      </c>
      <c r="CL12" s="120">
        <v>510</v>
      </c>
      <c r="CM12" s="120">
        <v>1512.23</v>
      </c>
      <c r="CN12" s="120"/>
      <c r="CO12" s="120"/>
      <c r="CP12" s="120">
        <v>266</v>
      </c>
      <c r="CQ12" s="120">
        <v>542.07</v>
      </c>
      <c r="CR12" s="120">
        <v>12402</v>
      </c>
      <c r="CS12" s="120">
        <v>13036.89</v>
      </c>
      <c r="CT12" s="120">
        <v>102</v>
      </c>
      <c r="CU12" s="120">
        <v>1040</v>
      </c>
      <c r="CV12" s="120"/>
      <c r="CW12" s="120">
        <v>1040</v>
      </c>
      <c r="CX12" s="120"/>
      <c r="CY12" s="120">
        <v>1040</v>
      </c>
      <c r="CZ12" s="120">
        <v>102</v>
      </c>
      <c r="DA12" s="120"/>
      <c r="DB12" s="120">
        <v>102</v>
      </c>
      <c r="DC12" s="120"/>
      <c r="DD12" s="120">
        <v>10300</v>
      </c>
      <c r="DE12" s="120">
        <v>6419.52</v>
      </c>
      <c r="DF12" s="120"/>
      <c r="DG12" s="120">
        <v>337</v>
      </c>
      <c r="DH12" s="120"/>
      <c r="DI12" s="120">
        <v>337</v>
      </c>
      <c r="DJ12" s="120">
        <v>6000</v>
      </c>
      <c r="DK12" s="120">
        <v>3809.96</v>
      </c>
      <c r="DL12" s="120">
        <v>6000</v>
      </c>
      <c r="DM12" s="120">
        <v>3809.96</v>
      </c>
      <c r="DN12" s="120">
        <v>4300</v>
      </c>
      <c r="DO12" s="120">
        <v>2272.56</v>
      </c>
      <c r="DP12" s="120"/>
      <c r="DQ12" s="120">
        <v>48.96</v>
      </c>
      <c r="DR12" s="120"/>
      <c r="DS12" s="120"/>
      <c r="DT12" s="120"/>
      <c r="DU12" s="120"/>
      <c r="DV12" s="120">
        <v>4300</v>
      </c>
      <c r="DW12" s="120">
        <v>2223.6</v>
      </c>
      <c r="DX12" s="120">
        <v>2000</v>
      </c>
      <c r="DY12" s="120">
        <v>5577.37</v>
      </c>
      <c r="DZ12" s="120">
        <v>2000</v>
      </c>
      <c r="EA12" s="120">
        <v>5577.37</v>
      </c>
      <c r="EB12" s="120">
        <v>2000</v>
      </c>
      <c r="EC12" s="120">
        <v>5577.37</v>
      </c>
      <c r="ED12" s="120"/>
      <c r="EE12" s="120"/>
      <c r="EF12" s="120"/>
      <c r="EG12" s="120"/>
      <c r="EH12" s="120"/>
      <c r="EI12" s="120"/>
      <c r="EJ12" s="120">
        <v>628325</v>
      </c>
      <c r="EK12" s="120">
        <v>628325</v>
      </c>
      <c r="EL12" s="120">
        <v>628325</v>
      </c>
      <c r="EM12" s="120">
        <v>628325</v>
      </c>
      <c r="EN12" s="120"/>
      <c r="EO12" s="120"/>
      <c r="EP12" s="120"/>
      <c r="EQ12" s="120"/>
      <c r="ER12" s="120">
        <v>628325</v>
      </c>
      <c r="ES12" s="120">
        <v>628325</v>
      </c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>
        <v>628325</v>
      </c>
      <c r="FI12" s="120">
        <v>628325</v>
      </c>
      <c r="FJ12" s="120"/>
      <c r="FK12" s="120"/>
      <c r="FL12" s="120">
        <v>352629</v>
      </c>
      <c r="FM12" s="120">
        <v>581943.38</v>
      </c>
      <c r="FN12" s="120">
        <v>980954</v>
      </c>
      <c r="FO12" s="120">
        <v>1210268.38</v>
      </c>
    </row>
    <row r="13" spans="1:171" ht="12.75">
      <c r="A13" s="120" t="s">
        <v>120</v>
      </c>
      <c r="B13" s="120">
        <v>2287836</v>
      </c>
      <c r="C13" s="120">
        <v>2454228.58</v>
      </c>
      <c r="D13" s="120">
        <v>12267</v>
      </c>
      <c r="E13" s="120">
        <v>4949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>
        <v>12267</v>
      </c>
      <c r="S13" s="120">
        <v>4949</v>
      </c>
      <c r="T13" s="120">
        <v>12267</v>
      </c>
      <c r="U13" s="120">
        <v>4949</v>
      </c>
      <c r="V13" s="120">
        <v>14000</v>
      </c>
      <c r="W13" s="120">
        <v>43668.56</v>
      </c>
      <c r="X13" s="120">
        <v>14000</v>
      </c>
      <c r="Y13" s="120">
        <v>43668.56</v>
      </c>
      <c r="Z13" s="120">
        <v>14000</v>
      </c>
      <c r="AA13" s="120">
        <v>43668.56</v>
      </c>
      <c r="AB13" s="120"/>
      <c r="AC13" s="120"/>
      <c r="AD13" s="120"/>
      <c r="AE13" s="120"/>
      <c r="AF13" s="120"/>
      <c r="AG13" s="120">
        <v>791474.87</v>
      </c>
      <c r="AH13" s="120"/>
      <c r="AI13" s="120">
        <v>791474.87</v>
      </c>
      <c r="AJ13" s="120">
        <v>2261303</v>
      </c>
      <c r="AK13" s="120">
        <v>1613534.67</v>
      </c>
      <c r="AL13" s="120">
        <v>1395698</v>
      </c>
      <c r="AM13" s="120">
        <v>838508.61</v>
      </c>
      <c r="AN13" s="120"/>
      <c r="AO13" s="120">
        <v>8781.33</v>
      </c>
      <c r="AP13" s="120"/>
      <c r="AQ13" s="120"/>
      <c r="AR13" s="120"/>
      <c r="AS13" s="120">
        <v>213992.9</v>
      </c>
      <c r="AT13" s="120">
        <v>1109113</v>
      </c>
      <c r="AU13" s="120">
        <v>352778</v>
      </c>
      <c r="AV13" s="120">
        <v>214682</v>
      </c>
      <c r="AW13" s="120">
        <v>175102.18</v>
      </c>
      <c r="AX13" s="120">
        <v>39346</v>
      </c>
      <c r="AY13" s="120">
        <v>30455.65</v>
      </c>
      <c r="AZ13" s="120">
        <v>32557</v>
      </c>
      <c r="BA13" s="120">
        <v>56457.79</v>
      </c>
      <c r="BB13" s="120"/>
      <c r="BC13" s="120">
        <v>940.76</v>
      </c>
      <c r="BD13" s="120"/>
      <c r="BE13" s="120"/>
      <c r="BF13" s="120"/>
      <c r="BG13" s="120"/>
      <c r="BH13" s="120"/>
      <c r="BI13" s="120"/>
      <c r="BJ13" s="120"/>
      <c r="BK13" s="120">
        <v>-21542.54</v>
      </c>
      <c r="BL13" s="120"/>
      <c r="BM13" s="120">
        <v>-1496.04</v>
      </c>
      <c r="BN13" s="120"/>
      <c r="BO13" s="120">
        <v>-19012.4</v>
      </c>
      <c r="BP13" s="120"/>
      <c r="BQ13" s="120"/>
      <c r="BR13" s="120"/>
      <c r="BS13" s="120">
        <v>-967</v>
      </c>
      <c r="BT13" s="120"/>
      <c r="BU13" s="120">
        <v>-21.1</v>
      </c>
      <c r="BV13" s="120"/>
      <c r="BW13" s="120">
        <v>-46</v>
      </c>
      <c r="BX13" s="120">
        <v>865605</v>
      </c>
      <c r="BY13" s="120">
        <v>796568.6</v>
      </c>
      <c r="BZ13" s="120"/>
      <c r="CA13" s="120">
        <v>80.72</v>
      </c>
      <c r="CB13" s="120">
        <v>391351</v>
      </c>
      <c r="CC13" s="120">
        <v>303183.56</v>
      </c>
      <c r="CD13" s="120">
        <v>474254</v>
      </c>
      <c r="CE13" s="120">
        <v>492610.06</v>
      </c>
      <c r="CF13" s="120"/>
      <c r="CG13" s="120">
        <v>694.26</v>
      </c>
      <c r="CH13" s="120">
        <v>266</v>
      </c>
      <c r="CI13" s="120">
        <v>601.48</v>
      </c>
      <c r="CJ13" s="120">
        <v>266</v>
      </c>
      <c r="CK13" s="120">
        <v>601.48</v>
      </c>
      <c r="CL13" s="120">
        <v>266</v>
      </c>
      <c r="CM13" s="120">
        <v>520.15</v>
      </c>
      <c r="CN13" s="120"/>
      <c r="CO13" s="120">
        <v>16.26</v>
      </c>
      <c r="CP13" s="120"/>
      <c r="CQ13" s="120">
        <v>65.07</v>
      </c>
      <c r="CR13" s="120">
        <v>12766</v>
      </c>
      <c r="CS13" s="120">
        <v>7786.79</v>
      </c>
      <c r="CT13" s="120">
        <v>332</v>
      </c>
      <c r="CU13" s="120"/>
      <c r="CV13" s="120"/>
      <c r="CW13" s="120"/>
      <c r="CX13" s="120"/>
      <c r="CY13" s="120"/>
      <c r="CZ13" s="120">
        <v>332</v>
      </c>
      <c r="DA13" s="120"/>
      <c r="DB13" s="120">
        <v>332</v>
      </c>
      <c r="DC13" s="120"/>
      <c r="DD13" s="120">
        <v>12434</v>
      </c>
      <c r="DE13" s="120">
        <v>5562.87</v>
      </c>
      <c r="DF13" s="120"/>
      <c r="DG13" s="120">
        <v>137</v>
      </c>
      <c r="DH13" s="120"/>
      <c r="DI13" s="120">
        <v>137</v>
      </c>
      <c r="DJ13" s="120">
        <v>510</v>
      </c>
      <c r="DK13" s="120">
        <v>497</v>
      </c>
      <c r="DL13" s="120">
        <v>510</v>
      </c>
      <c r="DM13" s="120">
        <v>497</v>
      </c>
      <c r="DN13" s="120">
        <v>11924</v>
      </c>
      <c r="DO13" s="120">
        <v>4928.87</v>
      </c>
      <c r="DP13" s="120"/>
      <c r="DQ13" s="120">
        <v>62.62</v>
      </c>
      <c r="DR13" s="120"/>
      <c r="DS13" s="120">
        <v>1.7</v>
      </c>
      <c r="DT13" s="120"/>
      <c r="DU13" s="120">
        <v>85</v>
      </c>
      <c r="DV13" s="120">
        <v>11924</v>
      </c>
      <c r="DW13" s="120">
        <v>4779.55</v>
      </c>
      <c r="DX13" s="120"/>
      <c r="DY13" s="120">
        <v>2223.92</v>
      </c>
      <c r="DZ13" s="120"/>
      <c r="EA13" s="120">
        <v>2223.92</v>
      </c>
      <c r="EB13" s="120"/>
      <c r="EC13" s="120">
        <v>2223.92</v>
      </c>
      <c r="ED13" s="120"/>
      <c r="EE13" s="120"/>
      <c r="EF13" s="120"/>
      <c r="EG13" s="120"/>
      <c r="EH13" s="120"/>
      <c r="EI13" s="120"/>
      <c r="EJ13" s="120">
        <v>1328666</v>
      </c>
      <c r="EK13" s="120">
        <v>1328666</v>
      </c>
      <c r="EL13" s="120">
        <v>1328666</v>
      </c>
      <c r="EM13" s="120">
        <v>1328666</v>
      </c>
      <c r="EN13" s="120"/>
      <c r="EO13" s="120"/>
      <c r="EP13" s="120"/>
      <c r="EQ13" s="120"/>
      <c r="ER13" s="120">
        <v>1328666</v>
      </c>
      <c r="ES13" s="120">
        <v>1328666</v>
      </c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>
        <v>1328666</v>
      </c>
      <c r="FI13" s="120">
        <v>1328666</v>
      </c>
      <c r="FJ13" s="120"/>
      <c r="FK13" s="120"/>
      <c r="FL13" s="120">
        <v>2300602</v>
      </c>
      <c r="FM13" s="120">
        <v>2462015.37</v>
      </c>
      <c r="FN13" s="120">
        <v>3629268</v>
      </c>
      <c r="FO13" s="120">
        <v>3790681.37</v>
      </c>
    </row>
    <row r="14" spans="1:171" ht="12.75">
      <c r="A14" s="120" t="s">
        <v>121</v>
      </c>
      <c r="B14" s="120">
        <v>811672</v>
      </c>
      <c r="C14" s="120">
        <v>975095.81</v>
      </c>
      <c r="D14" s="120">
        <v>400</v>
      </c>
      <c r="E14" s="120">
        <v>936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>
        <v>400</v>
      </c>
      <c r="S14" s="120">
        <v>936</v>
      </c>
      <c r="T14" s="120">
        <v>400</v>
      </c>
      <c r="U14" s="120">
        <v>936</v>
      </c>
      <c r="V14" s="120">
        <v>2500</v>
      </c>
      <c r="W14" s="120">
        <v>1023.33</v>
      </c>
      <c r="X14" s="120">
        <v>2500</v>
      </c>
      <c r="Y14" s="120">
        <v>1023.33</v>
      </c>
      <c r="Z14" s="120">
        <v>2500</v>
      </c>
      <c r="AA14" s="120">
        <v>1023.33</v>
      </c>
      <c r="AB14" s="120"/>
      <c r="AC14" s="120"/>
      <c r="AD14" s="120"/>
      <c r="AE14" s="120"/>
      <c r="AF14" s="120">
        <v>4000</v>
      </c>
      <c r="AG14" s="120">
        <v>165764.33</v>
      </c>
      <c r="AH14" s="120">
        <v>4000</v>
      </c>
      <c r="AI14" s="120">
        <v>165764.33</v>
      </c>
      <c r="AJ14" s="120">
        <v>795528</v>
      </c>
      <c r="AK14" s="120">
        <v>796653.07</v>
      </c>
      <c r="AL14" s="120">
        <v>422614</v>
      </c>
      <c r="AM14" s="120">
        <v>464855.89</v>
      </c>
      <c r="AN14" s="120"/>
      <c r="AO14" s="120">
        <v>4593.17</v>
      </c>
      <c r="AP14" s="120"/>
      <c r="AQ14" s="120"/>
      <c r="AR14" s="120"/>
      <c r="AS14" s="120">
        <v>34276.51</v>
      </c>
      <c r="AT14" s="120">
        <v>217625</v>
      </c>
      <c r="AU14" s="120">
        <v>207391.43</v>
      </c>
      <c r="AV14" s="120">
        <v>75138</v>
      </c>
      <c r="AW14" s="120">
        <v>140696.25</v>
      </c>
      <c r="AX14" s="120">
        <v>45247</v>
      </c>
      <c r="AY14" s="120">
        <v>34688.42</v>
      </c>
      <c r="AZ14" s="120">
        <v>84604</v>
      </c>
      <c r="BA14" s="120">
        <v>43210.11</v>
      </c>
      <c r="BB14" s="120"/>
      <c r="BC14" s="120"/>
      <c r="BD14" s="120"/>
      <c r="BE14" s="120"/>
      <c r="BF14" s="120"/>
      <c r="BG14" s="120"/>
      <c r="BH14" s="120"/>
      <c r="BI14" s="120"/>
      <c r="BJ14" s="120">
        <v>7800</v>
      </c>
      <c r="BK14" s="120">
        <v>577.58</v>
      </c>
      <c r="BL14" s="120">
        <v>6000</v>
      </c>
      <c r="BM14" s="120">
        <v>858.01</v>
      </c>
      <c r="BN14" s="120">
        <v>900</v>
      </c>
      <c r="BO14" s="120">
        <v>-471.6</v>
      </c>
      <c r="BP14" s="120">
        <v>600</v>
      </c>
      <c r="BQ14" s="120">
        <v>191.42</v>
      </c>
      <c r="BR14" s="120">
        <v>300</v>
      </c>
      <c r="BS14" s="120">
        <v>-0.25</v>
      </c>
      <c r="BT14" s="120"/>
      <c r="BU14" s="120"/>
      <c r="BV14" s="120"/>
      <c r="BW14" s="120"/>
      <c r="BX14" s="120">
        <v>365114</v>
      </c>
      <c r="BY14" s="120">
        <v>331219.6</v>
      </c>
      <c r="BZ14" s="120"/>
      <c r="CA14" s="120"/>
      <c r="CB14" s="120">
        <v>21818</v>
      </c>
      <c r="CC14" s="120">
        <v>21663.79</v>
      </c>
      <c r="CD14" s="120">
        <v>341496</v>
      </c>
      <c r="CE14" s="120">
        <v>296252.69</v>
      </c>
      <c r="CF14" s="120">
        <v>1800</v>
      </c>
      <c r="CG14" s="120">
        <v>13303.12</v>
      </c>
      <c r="CH14" s="120">
        <v>9244</v>
      </c>
      <c r="CI14" s="120">
        <v>10719.08</v>
      </c>
      <c r="CJ14" s="120">
        <v>9244</v>
      </c>
      <c r="CK14" s="120">
        <v>10719.08</v>
      </c>
      <c r="CL14" s="120">
        <v>4444</v>
      </c>
      <c r="CM14" s="120">
        <v>8335.06</v>
      </c>
      <c r="CN14" s="120">
        <v>2080</v>
      </c>
      <c r="CO14" s="120">
        <v>2427.83</v>
      </c>
      <c r="CP14" s="120">
        <v>2720</v>
      </c>
      <c r="CQ14" s="120">
        <v>-43.81</v>
      </c>
      <c r="CR14" s="120">
        <v>7250</v>
      </c>
      <c r="CS14" s="120">
        <v>4082.92</v>
      </c>
      <c r="CT14" s="120">
        <v>400</v>
      </c>
      <c r="CU14" s="120"/>
      <c r="CV14" s="120"/>
      <c r="CW14" s="120"/>
      <c r="CX14" s="120"/>
      <c r="CY14" s="120"/>
      <c r="CZ14" s="120">
        <v>400</v>
      </c>
      <c r="DA14" s="120"/>
      <c r="DB14" s="120">
        <v>400</v>
      </c>
      <c r="DC14" s="120"/>
      <c r="DD14" s="120">
        <v>6850</v>
      </c>
      <c r="DE14" s="120">
        <v>2612</v>
      </c>
      <c r="DF14" s="120"/>
      <c r="DG14" s="120">
        <v>106</v>
      </c>
      <c r="DH14" s="120"/>
      <c r="DI14" s="120">
        <v>106</v>
      </c>
      <c r="DJ14" s="120">
        <v>600</v>
      </c>
      <c r="DK14" s="120">
        <v>521.72</v>
      </c>
      <c r="DL14" s="120">
        <v>600</v>
      </c>
      <c r="DM14" s="120">
        <v>521.72</v>
      </c>
      <c r="DN14" s="120">
        <v>6250</v>
      </c>
      <c r="DO14" s="120">
        <v>1984.28</v>
      </c>
      <c r="DP14" s="120"/>
      <c r="DQ14" s="120">
        <v>24.18</v>
      </c>
      <c r="DR14" s="120"/>
      <c r="DS14" s="120"/>
      <c r="DT14" s="120"/>
      <c r="DU14" s="120"/>
      <c r="DV14" s="120">
        <v>6250</v>
      </c>
      <c r="DW14" s="120">
        <v>1960.1</v>
      </c>
      <c r="DX14" s="120"/>
      <c r="DY14" s="120">
        <v>1470.92</v>
      </c>
      <c r="DZ14" s="120"/>
      <c r="EA14" s="120">
        <v>1470.92</v>
      </c>
      <c r="EB14" s="120"/>
      <c r="EC14" s="120">
        <v>1470.92</v>
      </c>
      <c r="ED14" s="120"/>
      <c r="EE14" s="120"/>
      <c r="EF14" s="120"/>
      <c r="EG14" s="120"/>
      <c r="EH14" s="120"/>
      <c r="EI14" s="120"/>
      <c r="EJ14" s="120">
        <v>1532230</v>
      </c>
      <c r="EK14" s="120">
        <v>1445073</v>
      </c>
      <c r="EL14" s="120">
        <v>1532230</v>
      </c>
      <c r="EM14" s="120">
        <v>1445073</v>
      </c>
      <c r="EN14" s="120"/>
      <c r="EO14" s="120"/>
      <c r="EP14" s="120"/>
      <c r="EQ14" s="120"/>
      <c r="ER14" s="120">
        <v>1532230</v>
      </c>
      <c r="ES14" s="120">
        <v>1445073</v>
      </c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>
        <v>1532230</v>
      </c>
      <c r="FI14" s="120">
        <v>1445073</v>
      </c>
      <c r="FJ14" s="120"/>
      <c r="FK14" s="120"/>
      <c r="FL14" s="120">
        <v>818922</v>
      </c>
      <c r="FM14" s="120">
        <v>979178.73</v>
      </c>
      <c r="FN14" s="120">
        <v>2351152</v>
      </c>
      <c r="FO14" s="120">
        <v>2424251.73</v>
      </c>
    </row>
    <row r="15" spans="1:171" ht="12.75">
      <c r="A15" s="120" t="s">
        <v>122</v>
      </c>
      <c r="B15" s="120">
        <v>130887</v>
      </c>
      <c r="C15" s="120">
        <v>109008.66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>
        <v>690</v>
      </c>
      <c r="AG15" s="120">
        <v>3948.56</v>
      </c>
      <c r="AH15" s="120">
        <v>690</v>
      </c>
      <c r="AI15" s="120">
        <v>3948.56</v>
      </c>
      <c r="AJ15" s="120">
        <v>129867</v>
      </c>
      <c r="AK15" s="120">
        <v>104809.49</v>
      </c>
      <c r="AL15" s="120">
        <v>52095</v>
      </c>
      <c r="AM15" s="120">
        <v>51623.35</v>
      </c>
      <c r="AN15" s="120"/>
      <c r="AO15" s="120"/>
      <c r="AP15" s="120"/>
      <c r="AQ15" s="120"/>
      <c r="AR15" s="120"/>
      <c r="AS15" s="120">
        <v>2014.8</v>
      </c>
      <c r="AT15" s="120">
        <v>11901</v>
      </c>
      <c r="AU15" s="120">
        <v>18287.85</v>
      </c>
      <c r="AV15" s="120">
        <v>1722</v>
      </c>
      <c r="AW15" s="120">
        <v>7344.78</v>
      </c>
      <c r="AX15" s="120">
        <v>28967</v>
      </c>
      <c r="AY15" s="120">
        <v>19634.53</v>
      </c>
      <c r="AZ15" s="120">
        <v>9505</v>
      </c>
      <c r="BA15" s="120">
        <v>4341.39</v>
      </c>
      <c r="BB15" s="120"/>
      <c r="BC15" s="120"/>
      <c r="BD15" s="120"/>
      <c r="BE15" s="120"/>
      <c r="BF15" s="120"/>
      <c r="BG15" s="120"/>
      <c r="BH15" s="120"/>
      <c r="BI15" s="120"/>
      <c r="BJ15" s="120"/>
      <c r="BK15" s="120">
        <v>-872.77</v>
      </c>
      <c r="BL15" s="120"/>
      <c r="BM15" s="120">
        <v>-441.95</v>
      </c>
      <c r="BN15" s="120"/>
      <c r="BO15" s="120">
        <v>-430.82</v>
      </c>
      <c r="BP15" s="120"/>
      <c r="BQ15" s="120"/>
      <c r="BR15" s="120"/>
      <c r="BS15" s="120"/>
      <c r="BT15" s="120"/>
      <c r="BU15" s="120"/>
      <c r="BV15" s="120"/>
      <c r="BW15" s="120"/>
      <c r="BX15" s="120">
        <v>77772</v>
      </c>
      <c r="BY15" s="120">
        <v>54058.91</v>
      </c>
      <c r="BZ15" s="120"/>
      <c r="CA15" s="120"/>
      <c r="CB15" s="120"/>
      <c r="CC15" s="120"/>
      <c r="CD15" s="120">
        <v>73884</v>
      </c>
      <c r="CE15" s="120">
        <v>52828.09</v>
      </c>
      <c r="CF15" s="120">
        <v>3888</v>
      </c>
      <c r="CG15" s="120">
        <v>1230.82</v>
      </c>
      <c r="CH15" s="120">
        <v>330</v>
      </c>
      <c r="CI15" s="120">
        <v>250.61</v>
      </c>
      <c r="CJ15" s="120">
        <v>330</v>
      </c>
      <c r="CK15" s="120">
        <v>250.61</v>
      </c>
      <c r="CL15" s="120">
        <v>110</v>
      </c>
      <c r="CM15" s="120">
        <v>250.61</v>
      </c>
      <c r="CN15" s="120"/>
      <c r="CO15" s="120"/>
      <c r="CP15" s="120">
        <v>220</v>
      </c>
      <c r="CQ15" s="120"/>
      <c r="CR15" s="120">
        <v>5176</v>
      </c>
      <c r="CS15" s="120">
        <v>2611.48</v>
      </c>
      <c r="CT15" s="120"/>
      <c r="CU15" s="120">
        <v>119</v>
      </c>
      <c r="CV15" s="120"/>
      <c r="CW15" s="120"/>
      <c r="CX15" s="120"/>
      <c r="CY15" s="120"/>
      <c r="CZ15" s="120"/>
      <c r="DA15" s="120">
        <v>119</v>
      </c>
      <c r="DB15" s="120"/>
      <c r="DC15" s="120">
        <v>119</v>
      </c>
      <c r="DD15" s="120">
        <v>5176</v>
      </c>
      <c r="DE15" s="120">
        <v>2312.48</v>
      </c>
      <c r="DF15" s="120"/>
      <c r="DG15" s="120">
        <v>53</v>
      </c>
      <c r="DH15" s="120"/>
      <c r="DI15" s="120">
        <v>53</v>
      </c>
      <c r="DJ15" s="120">
        <v>1800</v>
      </c>
      <c r="DK15" s="120">
        <v>1044.66</v>
      </c>
      <c r="DL15" s="120">
        <v>1800</v>
      </c>
      <c r="DM15" s="120">
        <v>1044.66</v>
      </c>
      <c r="DN15" s="120">
        <v>3376</v>
      </c>
      <c r="DO15" s="120">
        <v>1214.82</v>
      </c>
      <c r="DP15" s="120">
        <v>1376</v>
      </c>
      <c r="DQ15" s="120">
        <v>8.67</v>
      </c>
      <c r="DR15" s="120"/>
      <c r="DS15" s="120"/>
      <c r="DT15" s="120"/>
      <c r="DU15" s="120"/>
      <c r="DV15" s="120">
        <v>2000</v>
      </c>
      <c r="DW15" s="120">
        <v>1206.15</v>
      </c>
      <c r="DX15" s="120"/>
      <c r="DY15" s="120">
        <v>180</v>
      </c>
      <c r="DZ15" s="120"/>
      <c r="EA15" s="120">
        <v>180</v>
      </c>
      <c r="EB15" s="120"/>
      <c r="EC15" s="120">
        <v>180</v>
      </c>
      <c r="ED15" s="120"/>
      <c r="EE15" s="120"/>
      <c r="EF15" s="120"/>
      <c r="EG15" s="120"/>
      <c r="EH15" s="120"/>
      <c r="EI15" s="120"/>
      <c r="EJ15" s="120">
        <v>270953</v>
      </c>
      <c r="EK15" s="120">
        <v>270953</v>
      </c>
      <c r="EL15" s="120">
        <v>270953</v>
      </c>
      <c r="EM15" s="120">
        <v>270953</v>
      </c>
      <c r="EN15" s="120"/>
      <c r="EO15" s="120"/>
      <c r="EP15" s="120"/>
      <c r="EQ15" s="120"/>
      <c r="ER15" s="120">
        <v>270953</v>
      </c>
      <c r="ES15" s="120">
        <v>270953</v>
      </c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>
        <v>270953</v>
      </c>
      <c r="FI15" s="120">
        <v>270953</v>
      </c>
      <c r="FJ15" s="120"/>
      <c r="FK15" s="120"/>
      <c r="FL15" s="120">
        <v>136063</v>
      </c>
      <c r="FM15" s="120">
        <v>111620.14</v>
      </c>
      <c r="FN15" s="120">
        <v>407016</v>
      </c>
      <c r="FO15" s="120">
        <v>382573.14</v>
      </c>
    </row>
    <row r="16" spans="1:171" ht="12.75">
      <c r="A16" s="120" t="s">
        <v>123</v>
      </c>
      <c r="B16" s="120">
        <v>396192</v>
      </c>
      <c r="C16" s="120">
        <v>409696.12</v>
      </c>
      <c r="D16" s="120">
        <v>430</v>
      </c>
      <c r="E16" s="120">
        <v>471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>
        <v>430</v>
      </c>
      <c r="S16" s="120">
        <v>471</v>
      </c>
      <c r="T16" s="120">
        <v>430</v>
      </c>
      <c r="U16" s="120">
        <v>471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>
        <v>6400</v>
      </c>
      <c r="AG16" s="120">
        <v>13162.17</v>
      </c>
      <c r="AH16" s="120">
        <v>6400</v>
      </c>
      <c r="AI16" s="120">
        <v>13162.17</v>
      </c>
      <c r="AJ16" s="120">
        <v>388922</v>
      </c>
      <c r="AK16" s="120">
        <v>395384.41</v>
      </c>
      <c r="AL16" s="120">
        <v>181950</v>
      </c>
      <c r="AM16" s="120">
        <v>210922.72</v>
      </c>
      <c r="AN16" s="120">
        <v>2400</v>
      </c>
      <c r="AO16" s="120">
        <v>658.64</v>
      </c>
      <c r="AP16" s="120">
        <v>800</v>
      </c>
      <c r="AQ16" s="120"/>
      <c r="AR16" s="120"/>
      <c r="AS16" s="120">
        <v>3695.05</v>
      </c>
      <c r="AT16" s="120">
        <v>74950</v>
      </c>
      <c r="AU16" s="120">
        <v>103218.81</v>
      </c>
      <c r="AV16" s="120">
        <v>33000</v>
      </c>
      <c r="AW16" s="120">
        <v>44245.16</v>
      </c>
      <c r="AX16" s="120">
        <v>41700</v>
      </c>
      <c r="AY16" s="120">
        <v>30044.57</v>
      </c>
      <c r="AZ16" s="120">
        <v>29100</v>
      </c>
      <c r="BA16" s="120">
        <v>29060.49</v>
      </c>
      <c r="BB16" s="120"/>
      <c r="BC16" s="120"/>
      <c r="BD16" s="120"/>
      <c r="BE16" s="120"/>
      <c r="BF16" s="120"/>
      <c r="BG16" s="120"/>
      <c r="BH16" s="120"/>
      <c r="BI16" s="120"/>
      <c r="BJ16" s="120"/>
      <c r="BK16" s="120">
        <v>-839.55</v>
      </c>
      <c r="BL16" s="120"/>
      <c r="BM16" s="120">
        <v>-200.31</v>
      </c>
      <c r="BN16" s="120"/>
      <c r="BO16" s="120">
        <v>-761.24</v>
      </c>
      <c r="BP16" s="120"/>
      <c r="BQ16" s="120">
        <v>122</v>
      </c>
      <c r="BR16" s="120"/>
      <c r="BS16" s="120"/>
      <c r="BT16" s="120"/>
      <c r="BU16" s="120"/>
      <c r="BV16" s="120"/>
      <c r="BW16" s="120"/>
      <c r="BX16" s="120">
        <v>206972</v>
      </c>
      <c r="BY16" s="120">
        <v>185301.24</v>
      </c>
      <c r="BZ16" s="120"/>
      <c r="CA16" s="120"/>
      <c r="CB16" s="120">
        <v>22900</v>
      </c>
      <c r="CC16" s="120">
        <v>14519.13</v>
      </c>
      <c r="CD16" s="120">
        <v>174992</v>
      </c>
      <c r="CE16" s="120">
        <v>135895.13</v>
      </c>
      <c r="CF16" s="120">
        <v>9080</v>
      </c>
      <c r="CG16" s="120">
        <v>34886.98</v>
      </c>
      <c r="CH16" s="120">
        <v>440</v>
      </c>
      <c r="CI16" s="120">
        <v>678.54</v>
      </c>
      <c r="CJ16" s="120">
        <v>440</v>
      </c>
      <c r="CK16" s="120">
        <v>678.54</v>
      </c>
      <c r="CL16" s="120">
        <v>440</v>
      </c>
      <c r="CM16" s="120">
        <v>624.95</v>
      </c>
      <c r="CN16" s="120"/>
      <c r="CO16" s="120"/>
      <c r="CP16" s="120"/>
      <c r="CQ16" s="120">
        <v>53.59</v>
      </c>
      <c r="CR16" s="120">
        <v>16158</v>
      </c>
      <c r="CS16" s="120">
        <v>9333.35</v>
      </c>
      <c r="CT16" s="120">
        <v>200</v>
      </c>
      <c r="CU16" s="120">
        <v>1223</v>
      </c>
      <c r="CV16" s="120"/>
      <c r="CW16" s="120">
        <v>100</v>
      </c>
      <c r="CX16" s="120"/>
      <c r="CY16" s="120">
        <v>100</v>
      </c>
      <c r="CZ16" s="120">
        <v>200</v>
      </c>
      <c r="DA16" s="120">
        <v>1123</v>
      </c>
      <c r="DB16" s="120">
        <v>200</v>
      </c>
      <c r="DC16" s="120">
        <v>1123</v>
      </c>
      <c r="DD16" s="120">
        <v>14640</v>
      </c>
      <c r="DE16" s="120">
        <v>7074.8</v>
      </c>
      <c r="DF16" s="120"/>
      <c r="DG16" s="120">
        <v>1177</v>
      </c>
      <c r="DH16" s="120"/>
      <c r="DI16" s="120">
        <v>1177</v>
      </c>
      <c r="DJ16" s="120">
        <v>6900</v>
      </c>
      <c r="DK16" s="120">
        <v>5010</v>
      </c>
      <c r="DL16" s="120">
        <v>6900</v>
      </c>
      <c r="DM16" s="120">
        <v>5010</v>
      </c>
      <c r="DN16" s="120">
        <v>7740</v>
      </c>
      <c r="DO16" s="120">
        <v>887.8</v>
      </c>
      <c r="DP16" s="120">
        <v>200</v>
      </c>
      <c r="DQ16" s="120">
        <v>36.1</v>
      </c>
      <c r="DR16" s="120"/>
      <c r="DS16" s="120"/>
      <c r="DT16" s="120"/>
      <c r="DU16" s="120"/>
      <c r="DV16" s="120">
        <v>7540</v>
      </c>
      <c r="DW16" s="120">
        <v>851.7</v>
      </c>
      <c r="DX16" s="120">
        <v>1318</v>
      </c>
      <c r="DY16" s="120">
        <v>1035.55</v>
      </c>
      <c r="DZ16" s="120">
        <v>1318</v>
      </c>
      <c r="EA16" s="120">
        <v>1035.55</v>
      </c>
      <c r="EB16" s="120">
        <v>1318</v>
      </c>
      <c r="EC16" s="120">
        <v>1035.55</v>
      </c>
      <c r="ED16" s="120"/>
      <c r="EE16" s="120"/>
      <c r="EF16" s="120"/>
      <c r="EG16" s="120"/>
      <c r="EH16" s="120"/>
      <c r="EI16" s="120"/>
      <c r="EJ16" s="120">
        <v>77089</v>
      </c>
      <c r="EK16" s="120">
        <v>77089</v>
      </c>
      <c r="EL16" s="120">
        <v>77089</v>
      </c>
      <c r="EM16" s="120">
        <v>77089</v>
      </c>
      <c r="EN16" s="120"/>
      <c r="EO16" s="120"/>
      <c r="EP16" s="120"/>
      <c r="EQ16" s="120"/>
      <c r="ER16" s="120">
        <v>77089</v>
      </c>
      <c r="ES16" s="120">
        <v>77089</v>
      </c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>
        <v>77089</v>
      </c>
      <c r="FI16" s="120">
        <v>77089</v>
      </c>
      <c r="FJ16" s="120"/>
      <c r="FK16" s="120"/>
      <c r="FL16" s="120">
        <v>412350</v>
      </c>
      <c r="FM16" s="120">
        <v>419029.47</v>
      </c>
      <c r="FN16" s="120">
        <v>489439</v>
      </c>
      <c r="FO16" s="120">
        <v>496118.47</v>
      </c>
    </row>
    <row r="17" spans="1:171" ht="12.75">
      <c r="A17" s="120" t="s">
        <v>124</v>
      </c>
      <c r="B17" s="120">
        <v>2223056</v>
      </c>
      <c r="C17" s="120">
        <v>3363139.58</v>
      </c>
      <c r="D17" s="120">
        <v>11500</v>
      </c>
      <c r="E17" s="120">
        <v>8340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>
        <v>11500</v>
      </c>
      <c r="S17" s="120">
        <v>8340</v>
      </c>
      <c r="T17" s="120">
        <v>11500</v>
      </c>
      <c r="U17" s="120">
        <v>8340</v>
      </c>
      <c r="V17" s="120">
        <v>7098</v>
      </c>
      <c r="W17" s="120">
        <v>14031.89</v>
      </c>
      <c r="X17" s="120">
        <v>7098</v>
      </c>
      <c r="Y17" s="120">
        <v>14003.89</v>
      </c>
      <c r="Z17" s="120">
        <v>7098</v>
      </c>
      <c r="AA17" s="120">
        <v>14003.89</v>
      </c>
      <c r="AB17" s="120"/>
      <c r="AC17" s="120">
        <v>28</v>
      </c>
      <c r="AD17" s="120"/>
      <c r="AE17" s="120">
        <v>28</v>
      </c>
      <c r="AF17" s="120">
        <v>33835</v>
      </c>
      <c r="AG17" s="120">
        <v>737191.38</v>
      </c>
      <c r="AH17" s="120">
        <v>33835</v>
      </c>
      <c r="AI17" s="120">
        <v>737191.38</v>
      </c>
      <c r="AJ17" s="120">
        <v>1984986</v>
      </c>
      <c r="AK17" s="120">
        <v>2483002.35</v>
      </c>
      <c r="AL17" s="120">
        <v>711202</v>
      </c>
      <c r="AM17" s="120">
        <v>1168642.15</v>
      </c>
      <c r="AN17" s="120"/>
      <c r="AO17" s="120">
        <v>1547.6</v>
      </c>
      <c r="AP17" s="120"/>
      <c r="AQ17" s="120"/>
      <c r="AR17" s="120"/>
      <c r="AS17" s="120">
        <v>385748.09</v>
      </c>
      <c r="AT17" s="120">
        <v>310980</v>
      </c>
      <c r="AU17" s="120">
        <v>327419.31</v>
      </c>
      <c r="AV17" s="120">
        <v>361038</v>
      </c>
      <c r="AW17" s="120">
        <v>360969.21</v>
      </c>
      <c r="AX17" s="120">
        <v>7405</v>
      </c>
      <c r="AY17" s="120">
        <v>13330.34</v>
      </c>
      <c r="AZ17" s="120">
        <v>31779</v>
      </c>
      <c r="BA17" s="120">
        <v>73377.26</v>
      </c>
      <c r="BB17" s="120"/>
      <c r="BC17" s="120"/>
      <c r="BD17" s="120"/>
      <c r="BE17" s="120">
        <v>6250.34</v>
      </c>
      <c r="BF17" s="120"/>
      <c r="BG17" s="120">
        <v>184.65</v>
      </c>
      <c r="BH17" s="120"/>
      <c r="BI17" s="120">
        <v>184.65</v>
      </c>
      <c r="BJ17" s="120"/>
      <c r="BK17" s="120">
        <v>-4003.77</v>
      </c>
      <c r="BL17" s="120"/>
      <c r="BM17" s="120">
        <v>154.08</v>
      </c>
      <c r="BN17" s="120"/>
      <c r="BO17" s="120">
        <v>-3194.23</v>
      </c>
      <c r="BP17" s="120"/>
      <c r="BQ17" s="120">
        <v>-10.54</v>
      </c>
      <c r="BR17" s="120"/>
      <c r="BS17" s="120"/>
      <c r="BT17" s="120"/>
      <c r="BU17" s="120">
        <v>-350.08</v>
      </c>
      <c r="BV17" s="120"/>
      <c r="BW17" s="120">
        <v>-603</v>
      </c>
      <c r="BX17" s="120">
        <v>1273784</v>
      </c>
      <c r="BY17" s="120">
        <v>1318179.32</v>
      </c>
      <c r="BZ17" s="120"/>
      <c r="CA17" s="120"/>
      <c r="CB17" s="120">
        <v>379424</v>
      </c>
      <c r="CC17" s="120">
        <v>184474.57</v>
      </c>
      <c r="CD17" s="120">
        <v>894360</v>
      </c>
      <c r="CE17" s="120">
        <v>1127030.05</v>
      </c>
      <c r="CF17" s="120"/>
      <c r="CG17" s="120">
        <v>6674.7</v>
      </c>
      <c r="CH17" s="120">
        <v>185637</v>
      </c>
      <c r="CI17" s="120">
        <v>120573.96</v>
      </c>
      <c r="CJ17" s="120">
        <v>185637</v>
      </c>
      <c r="CK17" s="120">
        <v>120573.96</v>
      </c>
      <c r="CL17" s="120">
        <v>185637</v>
      </c>
      <c r="CM17" s="120">
        <v>117002.88</v>
      </c>
      <c r="CN17" s="120"/>
      <c r="CO17" s="120"/>
      <c r="CP17" s="120"/>
      <c r="CQ17" s="120">
        <v>3571.08</v>
      </c>
      <c r="CR17" s="120">
        <v>103950</v>
      </c>
      <c r="CS17" s="120">
        <v>106214.42</v>
      </c>
      <c r="CT17" s="120">
        <v>1284</v>
      </c>
      <c r="CU17" s="120">
        <v>1083</v>
      </c>
      <c r="CV17" s="120">
        <v>400</v>
      </c>
      <c r="CW17" s="120"/>
      <c r="CX17" s="120">
        <v>400</v>
      </c>
      <c r="CY17" s="120"/>
      <c r="CZ17" s="120">
        <v>884</v>
      </c>
      <c r="DA17" s="120">
        <v>1083</v>
      </c>
      <c r="DB17" s="120">
        <v>884</v>
      </c>
      <c r="DC17" s="120">
        <v>1083</v>
      </c>
      <c r="DD17" s="120">
        <v>102666</v>
      </c>
      <c r="DE17" s="120">
        <v>97717.67</v>
      </c>
      <c r="DF17" s="120"/>
      <c r="DG17" s="120">
        <v>212</v>
      </c>
      <c r="DH17" s="120"/>
      <c r="DI17" s="120">
        <v>212</v>
      </c>
      <c r="DJ17" s="120">
        <v>79697</v>
      </c>
      <c r="DK17" s="120">
        <v>88060.11</v>
      </c>
      <c r="DL17" s="120">
        <v>79697</v>
      </c>
      <c r="DM17" s="120">
        <v>88060.11</v>
      </c>
      <c r="DN17" s="120">
        <v>22969</v>
      </c>
      <c r="DO17" s="120">
        <v>9445.56</v>
      </c>
      <c r="DP17" s="120"/>
      <c r="DQ17" s="120">
        <v>172.06</v>
      </c>
      <c r="DR17" s="120"/>
      <c r="DS17" s="120">
        <v>85</v>
      </c>
      <c r="DT17" s="120"/>
      <c r="DU17" s="120"/>
      <c r="DV17" s="120">
        <v>22969</v>
      </c>
      <c r="DW17" s="120">
        <v>9188.5</v>
      </c>
      <c r="DX17" s="120"/>
      <c r="DY17" s="120">
        <v>7413.75</v>
      </c>
      <c r="DZ17" s="120"/>
      <c r="EA17" s="120">
        <v>7413.75</v>
      </c>
      <c r="EB17" s="120"/>
      <c r="EC17" s="120">
        <v>7413.75</v>
      </c>
      <c r="ED17" s="120"/>
      <c r="EE17" s="120"/>
      <c r="EF17" s="120"/>
      <c r="EG17" s="120"/>
      <c r="EH17" s="120"/>
      <c r="EI17" s="120"/>
      <c r="EJ17" s="120">
        <v>2164085</v>
      </c>
      <c r="EK17" s="120">
        <v>2164085</v>
      </c>
      <c r="EL17" s="120">
        <v>2164085</v>
      </c>
      <c r="EM17" s="120">
        <v>2164085</v>
      </c>
      <c r="EN17" s="120"/>
      <c r="EO17" s="120"/>
      <c r="EP17" s="120"/>
      <c r="EQ17" s="120"/>
      <c r="ER17" s="120">
        <v>2164085</v>
      </c>
      <c r="ES17" s="120">
        <v>2164085</v>
      </c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>
        <v>2164085</v>
      </c>
      <c r="FI17" s="120">
        <v>2164085</v>
      </c>
      <c r="FJ17" s="120"/>
      <c r="FK17" s="120"/>
      <c r="FL17" s="120">
        <v>2327006</v>
      </c>
      <c r="FM17" s="120">
        <v>3469354</v>
      </c>
      <c r="FN17" s="120">
        <v>4491091</v>
      </c>
      <c r="FO17" s="120">
        <v>5633439</v>
      </c>
    </row>
    <row r="18" spans="1:171" ht="12.75">
      <c r="A18" s="120" t="s">
        <v>125</v>
      </c>
      <c r="B18" s="120">
        <v>149950</v>
      </c>
      <c r="C18" s="120">
        <v>115398.11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>
        <v>4800</v>
      </c>
      <c r="AG18" s="120">
        <v>4165.38</v>
      </c>
      <c r="AH18" s="120">
        <v>4800</v>
      </c>
      <c r="AI18" s="120">
        <v>4165.38</v>
      </c>
      <c r="AJ18" s="120">
        <v>145150</v>
      </c>
      <c r="AK18" s="120">
        <v>110804.04</v>
      </c>
      <c r="AL18" s="120">
        <v>36106</v>
      </c>
      <c r="AM18" s="120">
        <v>30050.29</v>
      </c>
      <c r="AN18" s="120">
        <v>2700</v>
      </c>
      <c r="AO18" s="120"/>
      <c r="AP18" s="120">
        <v>0</v>
      </c>
      <c r="AQ18" s="120"/>
      <c r="AR18" s="120"/>
      <c r="AS18" s="120">
        <v>1971.37</v>
      </c>
      <c r="AT18" s="120">
        <v>2700</v>
      </c>
      <c r="AU18" s="120">
        <v>4228.77</v>
      </c>
      <c r="AV18" s="120">
        <v>6000</v>
      </c>
      <c r="AW18" s="120">
        <v>8073.49</v>
      </c>
      <c r="AX18" s="120">
        <v>18850</v>
      </c>
      <c r="AY18" s="120">
        <v>9602.88</v>
      </c>
      <c r="AZ18" s="120">
        <v>5856</v>
      </c>
      <c r="BA18" s="120">
        <v>6173.78</v>
      </c>
      <c r="BB18" s="120"/>
      <c r="BC18" s="120"/>
      <c r="BD18" s="120"/>
      <c r="BE18" s="120"/>
      <c r="BF18" s="120"/>
      <c r="BG18" s="120"/>
      <c r="BH18" s="120"/>
      <c r="BI18" s="120"/>
      <c r="BJ18" s="120"/>
      <c r="BK18" s="120">
        <v>-770.97</v>
      </c>
      <c r="BL18" s="120"/>
      <c r="BM18" s="120">
        <v>-425.69</v>
      </c>
      <c r="BN18" s="120"/>
      <c r="BO18" s="120">
        <v>-345.28</v>
      </c>
      <c r="BP18" s="120"/>
      <c r="BQ18" s="120"/>
      <c r="BR18" s="120"/>
      <c r="BS18" s="120"/>
      <c r="BT18" s="120"/>
      <c r="BU18" s="120"/>
      <c r="BV18" s="120"/>
      <c r="BW18" s="120"/>
      <c r="BX18" s="120">
        <v>109044</v>
      </c>
      <c r="BY18" s="120">
        <v>81524.72</v>
      </c>
      <c r="BZ18" s="120"/>
      <c r="CA18" s="120"/>
      <c r="CB18" s="120"/>
      <c r="CC18" s="120"/>
      <c r="CD18" s="120">
        <v>109044</v>
      </c>
      <c r="CE18" s="120">
        <v>79985.32</v>
      </c>
      <c r="CF18" s="120"/>
      <c r="CG18" s="120">
        <v>1539.4</v>
      </c>
      <c r="CH18" s="120"/>
      <c r="CI18" s="120">
        <v>428.69</v>
      </c>
      <c r="CJ18" s="120"/>
      <c r="CK18" s="120">
        <v>428.69</v>
      </c>
      <c r="CL18" s="120"/>
      <c r="CM18" s="120">
        <v>428.69</v>
      </c>
      <c r="CN18" s="120"/>
      <c r="CO18" s="120"/>
      <c r="CP18" s="120"/>
      <c r="CQ18" s="120"/>
      <c r="CR18" s="120">
        <v>5950</v>
      </c>
      <c r="CS18" s="120">
        <v>231873.45</v>
      </c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>
        <v>5950</v>
      </c>
      <c r="DE18" s="120">
        <v>4536.85</v>
      </c>
      <c r="DF18" s="120"/>
      <c r="DG18" s="120">
        <v>53</v>
      </c>
      <c r="DH18" s="120"/>
      <c r="DI18" s="120">
        <v>53</v>
      </c>
      <c r="DJ18" s="120">
        <v>5950</v>
      </c>
      <c r="DK18" s="120">
        <v>3206.81</v>
      </c>
      <c r="DL18" s="120">
        <v>5950</v>
      </c>
      <c r="DM18" s="120">
        <v>3206.81</v>
      </c>
      <c r="DN18" s="120"/>
      <c r="DO18" s="120">
        <v>1277.04</v>
      </c>
      <c r="DP18" s="120"/>
      <c r="DQ18" s="120">
        <v>9.69</v>
      </c>
      <c r="DR18" s="120"/>
      <c r="DS18" s="120"/>
      <c r="DT18" s="120"/>
      <c r="DU18" s="120"/>
      <c r="DV18" s="120"/>
      <c r="DW18" s="120">
        <v>1267.35</v>
      </c>
      <c r="DX18" s="120"/>
      <c r="DY18" s="120">
        <v>227336.6</v>
      </c>
      <c r="DZ18" s="120"/>
      <c r="EA18" s="120">
        <v>227336.6</v>
      </c>
      <c r="EB18" s="120"/>
      <c r="EC18" s="120">
        <v>227336.6</v>
      </c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>
        <v>155900</v>
      </c>
      <c r="FM18" s="120">
        <v>347271.56</v>
      </c>
      <c r="FN18" s="120">
        <v>155900</v>
      </c>
      <c r="FO18" s="120">
        <v>347271.56</v>
      </c>
    </row>
    <row r="19" spans="1:171" ht="12.75">
      <c r="A19" s="120" t="s">
        <v>126</v>
      </c>
      <c r="B19" s="120">
        <v>104284</v>
      </c>
      <c r="C19" s="120">
        <v>216394.67</v>
      </c>
      <c r="D19" s="120">
        <v>500</v>
      </c>
      <c r="E19" s="120">
        <v>567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>
        <v>500</v>
      </c>
      <c r="S19" s="120">
        <v>567</v>
      </c>
      <c r="T19" s="120">
        <v>500</v>
      </c>
      <c r="U19" s="120">
        <v>567</v>
      </c>
      <c r="V19" s="120">
        <v>9500</v>
      </c>
      <c r="W19" s="120">
        <v>22529.29</v>
      </c>
      <c r="X19" s="120">
        <v>9500</v>
      </c>
      <c r="Y19" s="120">
        <v>22529.29</v>
      </c>
      <c r="Z19" s="120">
        <v>9500</v>
      </c>
      <c r="AA19" s="120">
        <v>22529.29</v>
      </c>
      <c r="AB19" s="120"/>
      <c r="AC19" s="120"/>
      <c r="AD19" s="120"/>
      <c r="AE19" s="120"/>
      <c r="AF19" s="120"/>
      <c r="AG19" s="120">
        <v>60948</v>
      </c>
      <c r="AH19" s="120"/>
      <c r="AI19" s="120">
        <v>60948</v>
      </c>
      <c r="AJ19" s="120">
        <v>92284</v>
      </c>
      <c r="AK19" s="120">
        <v>128410.26</v>
      </c>
      <c r="AL19" s="120">
        <v>24709</v>
      </c>
      <c r="AM19" s="120">
        <v>42464.48</v>
      </c>
      <c r="AN19" s="120"/>
      <c r="AO19" s="120"/>
      <c r="AP19" s="120"/>
      <c r="AQ19" s="120"/>
      <c r="AR19" s="120"/>
      <c r="AS19" s="120">
        <v>2579.58</v>
      </c>
      <c r="AT19" s="120">
        <v>13209</v>
      </c>
      <c r="AU19" s="120">
        <v>30032.59</v>
      </c>
      <c r="AV19" s="120"/>
      <c r="AW19" s="120">
        <v>285.67</v>
      </c>
      <c r="AX19" s="120">
        <v>10000</v>
      </c>
      <c r="AY19" s="120">
        <v>5997.45</v>
      </c>
      <c r="AZ19" s="120">
        <v>1500</v>
      </c>
      <c r="BA19" s="120">
        <v>3569.19</v>
      </c>
      <c r="BB19" s="120"/>
      <c r="BC19" s="120"/>
      <c r="BD19" s="120"/>
      <c r="BE19" s="120"/>
      <c r="BF19" s="120"/>
      <c r="BG19" s="120"/>
      <c r="BH19" s="120"/>
      <c r="BI19" s="120"/>
      <c r="BJ19" s="120"/>
      <c r="BK19" s="120">
        <v>-929.78</v>
      </c>
      <c r="BL19" s="120"/>
      <c r="BM19" s="120">
        <v>125</v>
      </c>
      <c r="BN19" s="120"/>
      <c r="BO19" s="120">
        <v>-1184.78</v>
      </c>
      <c r="BP19" s="120"/>
      <c r="BQ19" s="120">
        <v>130</v>
      </c>
      <c r="BR19" s="120"/>
      <c r="BS19" s="120"/>
      <c r="BT19" s="120"/>
      <c r="BU19" s="120"/>
      <c r="BV19" s="120"/>
      <c r="BW19" s="120"/>
      <c r="BX19" s="120">
        <v>67575</v>
      </c>
      <c r="BY19" s="120">
        <v>86875.56</v>
      </c>
      <c r="BZ19" s="120"/>
      <c r="CA19" s="120"/>
      <c r="CB19" s="120">
        <v>12625</v>
      </c>
      <c r="CC19" s="120">
        <v>11350.55</v>
      </c>
      <c r="CD19" s="120">
        <v>51450</v>
      </c>
      <c r="CE19" s="120">
        <v>51072.78</v>
      </c>
      <c r="CF19" s="120">
        <v>3500</v>
      </c>
      <c r="CG19" s="120">
        <v>24452.23</v>
      </c>
      <c r="CH19" s="120">
        <v>2000</v>
      </c>
      <c r="CI19" s="120">
        <v>3940.12</v>
      </c>
      <c r="CJ19" s="120">
        <v>2000</v>
      </c>
      <c r="CK19" s="120">
        <v>3940.12</v>
      </c>
      <c r="CL19" s="120">
        <v>2000</v>
      </c>
      <c r="CM19" s="120">
        <v>1249.98</v>
      </c>
      <c r="CN19" s="120"/>
      <c r="CO19" s="120"/>
      <c r="CP19" s="120"/>
      <c r="CQ19" s="120">
        <v>2690.14</v>
      </c>
      <c r="CR19" s="120">
        <v>2400</v>
      </c>
      <c r="CS19" s="120">
        <v>451.84</v>
      </c>
      <c r="CT19" s="120">
        <v>500</v>
      </c>
      <c r="CU19" s="120"/>
      <c r="CV19" s="120"/>
      <c r="CW19" s="120"/>
      <c r="CX19" s="120"/>
      <c r="CY19" s="120"/>
      <c r="CZ19" s="120">
        <v>500</v>
      </c>
      <c r="DA19" s="120"/>
      <c r="DB19" s="120">
        <v>500</v>
      </c>
      <c r="DC19" s="120"/>
      <c r="DD19" s="120">
        <v>1500</v>
      </c>
      <c r="DE19" s="120">
        <v>301.84</v>
      </c>
      <c r="DF19" s="120"/>
      <c r="DG19" s="120"/>
      <c r="DH19" s="120"/>
      <c r="DI19" s="120"/>
      <c r="DJ19" s="120"/>
      <c r="DK19" s="120">
        <v>4</v>
      </c>
      <c r="DL19" s="120"/>
      <c r="DM19" s="120">
        <v>4</v>
      </c>
      <c r="DN19" s="120">
        <v>1500</v>
      </c>
      <c r="DO19" s="120">
        <v>297.84</v>
      </c>
      <c r="DP19" s="120"/>
      <c r="DQ19" s="120">
        <v>5.44</v>
      </c>
      <c r="DR19" s="120"/>
      <c r="DS19" s="120"/>
      <c r="DT19" s="120"/>
      <c r="DU19" s="120"/>
      <c r="DV19" s="120">
        <v>1500</v>
      </c>
      <c r="DW19" s="120">
        <v>292.4</v>
      </c>
      <c r="DX19" s="120">
        <v>400</v>
      </c>
      <c r="DY19" s="120">
        <v>150</v>
      </c>
      <c r="DZ19" s="120">
        <v>400</v>
      </c>
      <c r="EA19" s="120">
        <v>150</v>
      </c>
      <c r="EB19" s="120">
        <v>400</v>
      </c>
      <c r="EC19" s="120">
        <v>150</v>
      </c>
      <c r="ED19" s="120"/>
      <c r="EE19" s="120"/>
      <c r="EF19" s="120"/>
      <c r="EG19" s="120"/>
      <c r="EH19" s="120"/>
      <c r="EI19" s="120"/>
      <c r="EJ19" s="120">
        <v>479619</v>
      </c>
      <c r="EK19" s="120">
        <v>479619</v>
      </c>
      <c r="EL19" s="120">
        <v>479619</v>
      </c>
      <c r="EM19" s="120">
        <v>479619</v>
      </c>
      <c r="EN19" s="120"/>
      <c r="EO19" s="120"/>
      <c r="EP19" s="120"/>
      <c r="EQ19" s="120"/>
      <c r="ER19" s="120">
        <v>479619</v>
      </c>
      <c r="ES19" s="120">
        <v>479619</v>
      </c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>
        <v>479619</v>
      </c>
      <c r="FI19" s="120">
        <v>479619</v>
      </c>
      <c r="FJ19" s="120"/>
      <c r="FK19" s="120"/>
      <c r="FL19" s="120">
        <v>106684</v>
      </c>
      <c r="FM19" s="120">
        <v>216846.51</v>
      </c>
      <c r="FN19" s="120">
        <v>586303</v>
      </c>
      <c r="FO19" s="120">
        <v>696465.51</v>
      </c>
    </row>
    <row r="20" spans="1:171" ht="12.75">
      <c r="A20" s="120" t="s">
        <v>127</v>
      </c>
      <c r="B20" s="120">
        <v>56000</v>
      </c>
      <c r="C20" s="120">
        <v>64096.88</v>
      </c>
      <c r="D20" s="120"/>
      <c r="E20" s="120">
        <v>144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>
        <v>144</v>
      </c>
      <c r="T20" s="120"/>
      <c r="U20" s="120">
        <v>144</v>
      </c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>
        <v>0</v>
      </c>
      <c r="AG20" s="120"/>
      <c r="AH20" s="120">
        <v>0</v>
      </c>
      <c r="AI20" s="120"/>
      <c r="AJ20" s="120">
        <v>56000</v>
      </c>
      <c r="AK20" s="120">
        <v>63447.13</v>
      </c>
      <c r="AL20" s="120">
        <v>32000</v>
      </c>
      <c r="AM20" s="120">
        <v>34679.97</v>
      </c>
      <c r="AN20" s="120"/>
      <c r="AO20" s="120"/>
      <c r="AP20" s="120"/>
      <c r="AQ20" s="120"/>
      <c r="AR20" s="120"/>
      <c r="AS20" s="120">
        <v>544.75</v>
      </c>
      <c r="AT20" s="120">
        <v>2500</v>
      </c>
      <c r="AU20" s="120">
        <v>7588.52</v>
      </c>
      <c r="AV20" s="120">
        <v>10000</v>
      </c>
      <c r="AW20" s="120">
        <v>16260.83</v>
      </c>
      <c r="AX20" s="120">
        <v>9700</v>
      </c>
      <c r="AY20" s="120">
        <v>3593.87</v>
      </c>
      <c r="AZ20" s="120">
        <v>9800</v>
      </c>
      <c r="BA20" s="120">
        <v>6692</v>
      </c>
      <c r="BB20" s="120"/>
      <c r="BC20" s="120"/>
      <c r="BD20" s="120"/>
      <c r="BE20" s="120"/>
      <c r="BF20" s="120"/>
      <c r="BG20" s="120"/>
      <c r="BH20" s="120"/>
      <c r="BI20" s="120"/>
      <c r="BJ20" s="120"/>
      <c r="BK20" s="120">
        <v>106.71</v>
      </c>
      <c r="BL20" s="120"/>
      <c r="BM20" s="120"/>
      <c r="BN20" s="120"/>
      <c r="BO20" s="120">
        <v>106.71</v>
      </c>
      <c r="BP20" s="120"/>
      <c r="BQ20" s="120"/>
      <c r="BR20" s="120"/>
      <c r="BS20" s="120"/>
      <c r="BT20" s="120"/>
      <c r="BU20" s="120"/>
      <c r="BV20" s="120"/>
      <c r="BW20" s="120"/>
      <c r="BX20" s="120">
        <v>24000</v>
      </c>
      <c r="BY20" s="120">
        <v>28660.45</v>
      </c>
      <c r="BZ20" s="120"/>
      <c r="CA20" s="120"/>
      <c r="CB20" s="120"/>
      <c r="CC20" s="120">
        <v>3500</v>
      </c>
      <c r="CD20" s="120">
        <v>22500</v>
      </c>
      <c r="CE20" s="120">
        <v>17767.05</v>
      </c>
      <c r="CF20" s="120">
        <v>1500</v>
      </c>
      <c r="CG20" s="120">
        <v>7393.4</v>
      </c>
      <c r="CH20" s="120"/>
      <c r="CI20" s="120">
        <v>505.75</v>
      </c>
      <c r="CJ20" s="120"/>
      <c r="CK20" s="120">
        <v>505.75</v>
      </c>
      <c r="CL20" s="120"/>
      <c r="CM20" s="120">
        <v>462.5</v>
      </c>
      <c r="CN20" s="120"/>
      <c r="CO20" s="120"/>
      <c r="CP20" s="120"/>
      <c r="CQ20" s="120">
        <v>43.25</v>
      </c>
      <c r="CR20" s="120">
        <v>12500</v>
      </c>
      <c r="CS20" s="120">
        <v>10281.89</v>
      </c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>
        <v>12500</v>
      </c>
      <c r="DE20" s="120">
        <v>10279.12</v>
      </c>
      <c r="DF20" s="120"/>
      <c r="DG20" s="120"/>
      <c r="DH20" s="120"/>
      <c r="DI20" s="120"/>
      <c r="DJ20" s="120">
        <v>12500</v>
      </c>
      <c r="DK20" s="120">
        <v>10203.64</v>
      </c>
      <c r="DL20" s="120">
        <v>12500</v>
      </c>
      <c r="DM20" s="120">
        <v>10203.64</v>
      </c>
      <c r="DN20" s="120"/>
      <c r="DO20" s="120">
        <v>75.48</v>
      </c>
      <c r="DP20" s="120"/>
      <c r="DQ20" s="120">
        <v>2.38</v>
      </c>
      <c r="DR20" s="120"/>
      <c r="DS20" s="120"/>
      <c r="DT20" s="120"/>
      <c r="DU20" s="120"/>
      <c r="DV20" s="120"/>
      <c r="DW20" s="120">
        <v>73.1</v>
      </c>
      <c r="DX20" s="120"/>
      <c r="DY20" s="120">
        <v>2.77</v>
      </c>
      <c r="DZ20" s="120"/>
      <c r="EA20" s="120">
        <v>2.77</v>
      </c>
      <c r="EB20" s="120"/>
      <c r="EC20" s="120">
        <v>2.77</v>
      </c>
      <c r="ED20" s="120"/>
      <c r="EE20" s="120"/>
      <c r="EF20" s="120"/>
      <c r="EG20" s="120"/>
      <c r="EH20" s="120"/>
      <c r="EI20" s="120"/>
      <c r="EJ20" s="120">
        <v>153459</v>
      </c>
      <c r="EK20" s="120">
        <v>153459</v>
      </c>
      <c r="EL20" s="120">
        <v>153459</v>
      </c>
      <c r="EM20" s="120">
        <v>153459</v>
      </c>
      <c r="EN20" s="120"/>
      <c r="EO20" s="120"/>
      <c r="EP20" s="120"/>
      <c r="EQ20" s="120"/>
      <c r="ER20" s="120">
        <v>153459</v>
      </c>
      <c r="ES20" s="120">
        <v>153459</v>
      </c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>
        <v>153459</v>
      </c>
      <c r="FI20" s="120">
        <v>153459</v>
      </c>
      <c r="FJ20" s="120"/>
      <c r="FK20" s="120"/>
      <c r="FL20" s="120">
        <v>68500</v>
      </c>
      <c r="FM20" s="120">
        <v>74378.77</v>
      </c>
      <c r="FN20" s="120">
        <v>221959</v>
      </c>
      <c r="FO20" s="120">
        <v>227837.77</v>
      </c>
    </row>
    <row r="21" spans="1:171" ht="12.75">
      <c r="A21" s="120" t="s">
        <v>128</v>
      </c>
      <c r="B21" s="120">
        <v>233186</v>
      </c>
      <c r="C21" s="120">
        <v>306160.17</v>
      </c>
      <c r="D21" s="120">
        <v>230</v>
      </c>
      <c r="E21" s="120">
        <v>760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>
        <v>230</v>
      </c>
      <c r="S21" s="120">
        <v>760</v>
      </c>
      <c r="T21" s="120">
        <v>230</v>
      </c>
      <c r="U21" s="120">
        <v>760</v>
      </c>
      <c r="V21" s="120">
        <v>81800</v>
      </c>
      <c r="W21" s="120">
        <v>111939.32</v>
      </c>
      <c r="X21" s="120">
        <v>81800</v>
      </c>
      <c r="Y21" s="120">
        <v>111939.32</v>
      </c>
      <c r="Z21" s="120">
        <v>81800</v>
      </c>
      <c r="AA21" s="120">
        <v>111939.32</v>
      </c>
      <c r="AB21" s="120"/>
      <c r="AC21" s="120"/>
      <c r="AD21" s="120"/>
      <c r="AE21" s="120"/>
      <c r="AF21" s="120"/>
      <c r="AG21" s="120">
        <v>4435.16</v>
      </c>
      <c r="AH21" s="120"/>
      <c r="AI21" s="120">
        <v>4435.16</v>
      </c>
      <c r="AJ21" s="120">
        <v>151048</v>
      </c>
      <c r="AK21" s="120">
        <v>188914.17</v>
      </c>
      <c r="AL21" s="120">
        <v>96340</v>
      </c>
      <c r="AM21" s="120">
        <v>115868.5</v>
      </c>
      <c r="AN21" s="120">
        <v>1100</v>
      </c>
      <c r="AO21" s="120">
        <v>1479.87</v>
      </c>
      <c r="AP21" s="120"/>
      <c r="AQ21" s="120"/>
      <c r="AR21" s="120"/>
      <c r="AS21" s="120">
        <v>11966.95</v>
      </c>
      <c r="AT21" s="120">
        <v>21000</v>
      </c>
      <c r="AU21" s="120">
        <v>29090.06</v>
      </c>
      <c r="AV21" s="120">
        <v>24600</v>
      </c>
      <c r="AW21" s="120">
        <v>18993.47</v>
      </c>
      <c r="AX21" s="120">
        <v>29000</v>
      </c>
      <c r="AY21" s="120">
        <v>32512.97</v>
      </c>
      <c r="AZ21" s="120">
        <v>20640</v>
      </c>
      <c r="BA21" s="120">
        <v>21825.18</v>
      </c>
      <c r="BB21" s="120"/>
      <c r="BC21" s="120"/>
      <c r="BD21" s="120"/>
      <c r="BE21" s="120"/>
      <c r="BF21" s="120"/>
      <c r="BG21" s="120"/>
      <c r="BH21" s="120"/>
      <c r="BI21" s="120"/>
      <c r="BJ21" s="120"/>
      <c r="BK21" s="120">
        <v>-34.81</v>
      </c>
      <c r="BL21" s="120"/>
      <c r="BM21" s="120">
        <v>104.37</v>
      </c>
      <c r="BN21" s="120"/>
      <c r="BO21" s="120">
        <v>-139.18</v>
      </c>
      <c r="BP21" s="120"/>
      <c r="BQ21" s="120"/>
      <c r="BR21" s="120"/>
      <c r="BS21" s="120"/>
      <c r="BT21" s="120"/>
      <c r="BU21" s="120"/>
      <c r="BV21" s="120"/>
      <c r="BW21" s="120"/>
      <c r="BX21" s="120">
        <v>54708</v>
      </c>
      <c r="BY21" s="120">
        <v>73080.48</v>
      </c>
      <c r="BZ21" s="120"/>
      <c r="CA21" s="120"/>
      <c r="CB21" s="120">
        <v>500</v>
      </c>
      <c r="CC21" s="120"/>
      <c r="CD21" s="120">
        <v>45468</v>
      </c>
      <c r="CE21" s="120">
        <v>31885.4</v>
      </c>
      <c r="CF21" s="120">
        <v>8740</v>
      </c>
      <c r="CG21" s="120">
        <v>41195.08</v>
      </c>
      <c r="CH21" s="120">
        <v>108</v>
      </c>
      <c r="CI21" s="120">
        <v>111.52</v>
      </c>
      <c r="CJ21" s="120">
        <v>108</v>
      </c>
      <c r="CK21" s="120">
        <v>111.52</v>
      </c>
      <c r="CL21" s="120">
        <v>58</v>
      </c>
      <c r="CM21" s="120">
        <v>35.42</v>
      </c>
      <c r="CN21" s="120">
        <v>50</v>
      </c>
      <c r="CO21" s="120">
        <v>76.1</v>
      </c>
      <c r="CP21" s="120"/>
      <c r="CQ21" s="120"/>
      <c r="CR21" s="120">
        <v>7000</v>
      </c>
      <c r="CS21" s="120">
        <v>518.13</v>
      </c>
      <c r="CT21" s="120">
        <v>250</v>
      </c>
      <c r="CU21" s="120"/>
      <c r="CV21" s="120"/>
      <c r="CW21" s="120"/>
      <c r="CX21" s="120"/>
      <c r="CY21" s="120"/>
      <c r="CZ21" s="120">
        <v>250</v>
      </c>
      <c r="DA21" s="120"/>
      <c r="DB21" s="120">
        <v>250</v>
      </c>
      <c r="DC21" s="120"/>
      <c r="DD21" s="120">
        <v>6750</v>
      </c>
      <c r="DE21" s="120">
        <v>518.13</v>
      </c>
      <c r="DF21" s="120"/>
      <c r="DG21" s="120">
        <v>298</v>
      </c>
      <c r="DH21" s="120"/>
      <c r="DI21" s="120">
        <v>298</v>
      </c>
      <c r="DJ21" s="120">
        <v>6000</v>
      </c>
      <c r="DK21" s="120">
        <v>2</v>
      </c>
      <c r="DL21" s="120">
        <v>6000</v>
      </c>
      <c r="DM21" s="120">
        <v>2</v>
      </c>
      <c r="DN21" s="120">
        <v>750</v>
      </c>
      <c r="DO21" s="120">
        <v>218.13</v>
      </c>
      <c r="DP21" s="120">
        <v>750</v>
      </c>
      <c r="DQ21" s="120">
        <v>21.78</v>
      </c>
      <c r="DR21" s="120"/>
      <c r="DS21" s="120"/>
      <c r="DT21" s="120"/>
      <c r="DU21" s="120"/>
      <c r="DV21" s="120"/>
      <c r="DW21" s="120">
        <v>196.35</v>
      </c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>
        <v>102598</v>
      </c>
      <c r="EK21" s="120">
        <v>102598</v>
      </c>
      <c r="EL21" s="120">
        <v>102598</v>
      </c>
      <c r="EM21" s="120">
        <v>102598</v>
      </c>
      <c r="EN21" s="120"/>
      <c r="EO21" s="120"/>
      <c r="EP21" s="120"/>
      <c r="EQ21" s="120"/>
      <c r="ER21" s="120">
        <v>102598</v>
      </c>
      <c r="ES21" s="120">
        <v>102598</v>
      </c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>
        <v>102598</v>
      </c>
      <c r="FI21" s="120">
        <v>102598</v>
      </c>
      <c r="FJ21" s="120"/>
      <c r="FK21" s="120"/>
      <c r="FL21" s="120">
        <v>240186</v>
      </c>
      <c r="FM21" s="120">
        <v>306678.3</v>
      </c>
      <c r="FN21" s="120">
        <v>342784</v>
      </c>
      <c r="FO21" s="120">
        <v>409276.3</v>
      </c>
    </row>
    <row r="22" spans="1:171" ht="12.75">
      <c r="A22" s="120" t="s">
        <v>129</v>
      </c>
      <c r="B22" s="120">
        <v>242142</v>
      </c>
      <c r="C22" s="120">
        <v>274222.31</v>
      </c>
      <c r="D22" s="120">
        <v>50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>
        <v>50</v>
      </c>
      <c r="S22" s="120"/>
      <c r="T22" s="120">
        <v>50</v>
      </c>
      <c r="U22" s="120"/>
      <c r="V22" s="120">
        <v>13500</v>
      </c>
      <c r="W22" s="120">
        <v>27690.3</v>
      </c>
      <c r="X22" s="120">
        <v>13500</v>
      </c>
      <c r="Y22" s="120">
        <v>27690.3</v>
      </c>
      <c r="Z22" s="120">
        <v>13500</v>
      </c>
      <c r="AA22" s="120">
        <v>27690.3</v>
      </c>
      <c r="AB22" s="120"/>
      <c r="AC22" s="120"/>
      <c r="AD22" s="120"/>
      <c r="AE22" s="120"/>
      <c r="AF22" s="120">
        <v>4440</v>
      </c>
      <c r="AG22" s="120">
        <v>22869.3</v>
      </c>
      <c r="AH22" s="120">
        <v>4440</v>
      </c>
      <c r="AI22" s="120">
        <v>22869.3</v>
      </c>
      <c r="AJ22" s="120">
        <v>223402</v>
      </c>
      <c r="AK22" s="120">
        <v>222226.97</v>
      </c>
      <c r="AL22" s="120">
        <v>105332</v>
      </c>
      <c r="AM22" s="120">
        <v>107098.71</v>
      </c>
      <c r="AN22" s="120"/>
      <c r="AO22" s="120">
        <v>3369.89</v>
      </c>
      <c r="AP22" s="120">
        <v>994</v>
      </c>
      <c r="AQ22" s="120"/>
      <c r="AR22" s="120"/>
      <c r="AS22" s="120">
        <v>5445.93</v>
      </c>
      <c r="AT22" s="120">
        <v>50349</v>
      </c>
      <c r="AU22" s="120">
        <v>61761.41</v>
      </c>
      <c r="AV22" s="120">
        <v>25378</v>
      </c>
      <c r="AW22" s="120">
        <v>19839.16</v>
      </c>
      <c r="AX22" s="120">
        <v>14280</v>
      </c>
      <c r="AY22" s="120">
        <v>10691.76</v>
      </c>
      <c r="AZ22" s="120">
        <v>14331</v>
      </c>
      <c r="BA22" s="120">
        <v>5990.56</v>
      </c>
      <c r="BB22" s="120"/>
      <c r="BC22" s="120"/>
      <c r="BD22" s="120"/>
      <c r="BE22" s="120"/>
      <c r="BF22" s="120"/>
      <c r="BG22" s="120"/>
      <c r="BH22" s="120"/>
      <c r="BI22" s="120"/>
      <c r="BJ22" s="120"/>
      <c r="BK22" s="120">
        <v>-369.64</v>
      </c>
      <c r="BL22" s="120"/>
      <c r="BM22" s="120">
        <v>269</v>
      </c>
      <c r="BN22" s="120"/>
      <c r="BO22" s="120">
        <v>-10.53</v>
      </c>
      <c r="BP22" s="120"/>
      <c r="BQ22" s="120">
        <v>-750.11</v>
      </c>
      <c r="BR22" s="120"/>
      <c r="BS22" s="120"/>
      <c r="BT22" s="120"/>
      <c r="BU22" s="120">
        <v>122</v>
      </c>
      <c r="BV22" s="120"/>
      <c r="BW22" s="120"/>
      <c r="BX22" s="120">
        <v>118070</v>
      </c>
      <c r="BY22" s="120">
        <v>115497.9</v>
      </c>
      <c r="BZ22" s="120"/>
      <c r="CA22" s="120"/>
      <c r="CB22" s="120">
        <v>9200</v>
      </c>
      <c r="CC22" s="120">
        <v>13744.4</v>
      </c>
      <c r="CD22" s="120">
        <v>106650</v>
      </c>
      <c r="CE22" s="120">
        <v>85982.5</v>
      </c>
      <c r="CF22" s="120">
        <v>2220</v>
      </c>
      <c r="CG22" s="120">
        <v>15771</v>
      </c>
      <c r="CH22" s="120">
        <v>750</v>
      </c>
      <c r="CI22" s="120">
        <v>1435.74</v>
      </c>
      <c r="CJ22" s="120">
        <v>750</v>
      </c>
      <c r="CK22" s="120">
        <v>1435.74</v>
      </c>
      <c r="CL22" s="120">
        <v>750</v>
      </c>
      <c r="CM22" s="120">
        <v>1435.74</v>
      </c>
      <c r="CN22" s="120"/>
      <c r="CO22" s="120"/>
      <c r="CP22" s="120"/>
      <c r="CQ22" s="120"/>
      <c r="CR22" s="120">
        <v>9354</v>
      </c>
      <c r="CS22" s="120">
        <v>6824.54</v>
      </c>
      <c r="CT22" s="120">
        <v>100</v>
      </c>
      <c r="CU22" s="120">
        <v>204</v>
      </c>
      <c r="CV22" s="120"/>
      <c r="CW22" s="120"/>
      <c r="CX22" s="120"/>
      <c r="CY22" s="120"/>
      <c r="CZ22" s="120">
        <v>100</v>
      </c>
      <c r="DA22" s="120">
        <v>204</v>
      </c>
      <c r="DB22" s="120">
        <v>100</v>
      </c>
      <c r="DC22" s="120">
        <v>204</v>
      </c>
      <c r="DD22" s="120">
        <v>9254</v>
      </c>
      <c r="DE22" s="120">
        <v>2742.27</v>
      </c>
      <c r="DF22" s="120"/>
      <c r="DG22" s="120">
        <v>199</v>
      </c>
      <c r="DH22" s="120"/>
      <c r="DI22" s="120">
        <v>199</v>
      </c>
      <c r="DJ22" s="120">
        <v>4754</v>
      </c>
      <c r="DK22" s="120">
        <v>1041.72</v>
      </c>
      <c r="DL22" s="120">
        <v>4754</v>
      </c>
      <c r="DM22" s="120">
        <v>1041.72</v>
      </c>
      <c r="DN22" s="120">
        <v>4500</v>
      </c>
      <c r="DO22" s="120">
        <v>1501.55</v>
      </c>
      <c r="DP22" s="120"/>
      <c r="DQ22" s="120">
        <v>21.7</v>
      </c>
      <c r="DR22" s="120"/>
      <c r="DS22" s="120"/>
      <c r="DT22" s="120"/>
      <c r="DU22" s="120"/>
      <c r="DV22" s="120">
        <v>4500</v>
      </c>
      <c r="DW22" s="120">
        <v>1479.85</v>
      </c>
      <c r="DX22" s="120"/>
      <c r="DY22" s="120">
        <v>3878.27</v>
      </c>
      <c r="DZ22" s="120"/>
      <c r="EA22" s="120">
        <v>3878.27</v>
      </c>
      <c r="EB22" s="120"/>
      <c r="EC22" s="120">
        <v>3878.27</v>
      </c>
      <c r="ED22" s="120"/>
      <c r="EE22" s="120"/>
      <c r="EF22" s="120"/>
      <c r="EG22" s="120"/>
      <c r="EH22" s="120"/>
      <c r="EI22" s="120"/>
      <c r="EJ22" s="120">
        <v>103825</v>
      </c>
      <c r="EK22" s="120">
        <v>103825</v>
      </c>
      <c r="EL22" s="120">
        <v>103825</v>
      </c>
      <c r="EM22" s="120">
        <v>103825</v>
      </c>
      <c r="EN22" s="120"/>
      <c r="EO22" s="120"/>
      <c r="EP22" s="120"/>
      <c r="EQ22" s="120"/>
      <c r="ER22" s="120">
        <v>103825</v>
      </c>
      <c r="ES22" s="120">
        <v>103825</v>
      </c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>
        <v>103825</v>
      </c>
      <c r="FI22" s="120">
        <v>103825</v>
      </c>
      <c r="FJ22" s="120"/>
      <c r="FK22" s="120"/>
      <c r="FL22" s="120">
        <v>251496</v>
      </c>
      <c r="FM22" s="120">
        <v>281046.85</v>
      </c>
      <c r="FN22" s="120">
        <v>355321</v>
      </c>
      <c r="FO22" s="120">
        <v>384871.85</v>
      </c>
    </row>
    <row r="23" spans="1:171" ht="12.75">
      <c r="A23" s="120" t="s">
        <v>130</v>
      </c>
      <c r="B23" s="120">
        <v>49400</v>
      </c>
      <c r="C23" s="120">
        <v>234521.75</v>
      </c>
      <c r="D23" s="120"/>
      <c r="E23" s="120">
        <v>594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>
        <v>594</v>
      </c>
      <c r="T23" s="120"/>
      <c r="U23" s="120">
        <v>594</v>
      </c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>
        <v>104893.75</v>
      </c>
      <c r="AH23" s="120"/>
      <c r="AI23" s="120">
        <v>104893.75</v>
      </c>
      <c r="AJ23" s="120">
        <v>49400</v>
      </c>
      <c r="AK23" s="120">
        <v>128975</v>
      </c>
      <c r="AL23" s="120">
        <v>28900</v>
      </c>
      <c r="AM23" s="120">
        <v>77774.68</v>
      </c>
      <c r="AN23" s="120"/>
      <c r="AO23" s="120"/>
      <c r="AP23" s="120"/>
      <c r="AQ23" s="120"/>
      <c r="AR23" s="120"/>
      <c r="AS23" s="120">
        <v>4250.42</v>
      </c>
      <c r="AT23" s="120">
        <v>8500</v>
      </c>
      <c r="AU23" s="120">
        <v>12148.25</v>
      </c>
      <c r="AV23" s="120">
        <v>6000</v>
      </c>
      <c r="AW23" s="120">
        <v>31458.14</v>
      </c>
      <c r="AX23" s="120">
        <v>7000</v>
      </c>
      <c r="AY23" s="120">
        <v>2097.62</v>
      </c>
      <c r="AZ23" s="120">
        <v>7400</v>
      </c>
      <c r="BA23" s="120">
        <v>27820.25</v>
      </c>
      <c r="BB23" s="120"/>
      <c r="BC23" s="120"/>
      <c r="BD23" s="120"/>
      <c r="BE23" s="120"/>
      <c r="BF23" s="120"/>
      <c r="BG23" s="120"/>
      <c r="BH23" s="120"/>
      <c r="BI23" s="120"/>
      <c r="BJ23" s="120"/>
      <c r="BK23" s="120">
        <v>-51.92</v>
      </c>
      <c r="BL23" s="120"/>
      <c r="BM23" s="120">
        <v>-0.07</v>
      </c>
      <c r="BN23" s="120"/>
      <c r="BO23" s="120">
        <v>-51.85</v>
      </c>
      <c r="BP23" s="120"/>
      <c r="BQ23" s="120"/>
      <c r="BR23" s="120"/>
      <c r="BS23" s="120"/>
      <c r="BT23" s="120"/>
      <c r="BU23" s="120"/>
      <c r="BV23" s="120"/>
      <c r="BW23" s="120"/>
      <c r="BX23" s="120">
        <v>20500</v>
      </c>
      <c r="BY23" s="120">
        <v>51252.24</v>
      </c>
      <c r="BZ23" s="120"/>
      <c r="CA23" s="120"/>
      <c r="CB23" s="120"/>
      <c r="CC23" s="120"/>
      <c r="CD23" s="120">
        <v>16900</v>
      </c>
      <c r="CE23" s="120">
        <v>14694.1</v>
      </c>
      <c r="CF23" s="120">
        <v>3600</v>
      </c>
      <c r="CG23" s="120">
        <v>36558.14</v>
      </c>
      <c r="CH23" s="120"/>
      <c r="CI23" s="120">
        <v>59</v>
      </c>
      <c r="CJ23" s="120"/>
      <c r="CK23" s="120">
        <v>59</v>
      </c>
      <c r="CL23" s="120"/>
      <c r="CM23" s="120">
        <v>59</v>
      </c>
      <c r="CN23" s="120"/>
      <c r="CO23" s="120"/>
      <c r="CP23" s="120"/>
      <c r="CQ23" s="120"/>
      <c r="CR23" s="120">
        <v>3200</v>
      </c>
      <c r="CS23" s="120">
        <v>2066.19</v>
      </c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>
        <v>3200</v>
      </c>
      <c r="DE23" s="120">
        <v>2066.19</v>
      </c>
      <c r="DF23" s="120"/>
      <c r="DG23" s="120"/>
      <c r="DH23" s="120"/>
      <c r="DI23" s="120"/>
      <c r="DJ23" s="120">
        <v>1840</v>
      </c>
      <c r="DK23" s="120">
        <v>1772.94</v>
      </c>
      <c r="DL23" s="120">
        <v>1840</v>
      </c>
      <c r="DM23" s="120">
        <v>1772.94</v>
      </c>
      <c r="DN23" s="120">
        <v>1360</v>
      </c>
      <c r="DO23" s="120">
        <v>293.25</v>
      </c>
      <c r="DP23" s="120"/>
      <c r="DQ23" s="120">
        <v>2.55</v>
      </c>
      <c r="DR23" s="120"/>
      <c r="DS23" s="120"/>
      <c r="DT23" s="120"/>
      <c r="DU23" s="120"/>
      <c r="DV23" s="120">
        <v>1360</v>
      </c>
      <c r="DW23" s="120">
        <v>290.7</v>
      </c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>
        <v>106471</v>
      </c>
      <c r="EK23" s="120">
        <v>106471</v>
      </c>
      <c r="EL23" s="120">
        <v>106471</v>
      </c>
      <c r="EM23" s="120">
        <v>106471</v>
      </c>
      <c r="EN23" s="120"/>
      <c r="EO23" s="120"/>
      <c r="EP23" s="120"/>
      <c r="EQ23" s="120"/>
      <c r="ER23" s="120">
        <v>106471</v>
      </c>
      <c r="ES23" s="120">
        <v>106471</v>
      </c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>
        <v>106471</v>
      </c>
      <c r="FI23" s="120">
        <v>106471</v>
      </c>
      <c r="FJ23" s="120"/>
      <c r="FK23" s="120"/>
      <c r="FL23" s="120">
        <v>52600</v>
      </c>
      <c r="FM23" s="120">
        <v>236587.94</v>
      </c>
      <c r="FN23" s="120">
        <v>159071</v>
      </c>
      <c r="FO23" s="120">
        <v>343058.94</v>
      </c>
    </row>
    <row r="24" spans="1:171" ht="12.75">
      <c r="A24" s="120" t="s">
        <v>131</v>
      </c>
      <c r="B24" s="120">
        <v>1082336</v>
      </c>
      <c r="C24" s="120">
        <v>1999706.33</v>
      </c>
      <c r="D24" s="120">
        <v>2000</v>
      </c>
      <c r="E24" s="120">
        <v>3649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>
        <v>2000</v>
      </c>
      <c r="S24" s="120">
        <v>3649</v>
      </c>
      <c r="T24" s="120">
        <v>2000</v>
      </c>
      <c r="U24" s="120">
        <v>3649</v>
      </c>
      <c r="V24" s="120">
        <v>29225</v>
      </c>
      <c r="W24" s="120">
        <v>85009.83</v>
      </c>
      <c r="X24" s="120">
        <v>29225</v>
      </c>
      <c r="Y24" s="120">
        <v>85009.83</v>
      </c>
      <c r="Z24" s="120">
        <v>29225</v>
      </c>
      <c r="AA24" s="120">
        <v>85009.83</v>
      </c>
      <c r="AB24" s="120"/>
      <c r="AC24" s="120"/>
      <c r="AD24" s="120"/>
      <c r="AE24" s="120"/>
      <c r="AF24" s="120"/>
      <c r="AG24" s="120">
        <v>665245</v>
      </c>
      <c r="AH24" s="120"/>
      <c r="AI24" s="120">
        <v>665245</v>
      </c>
      <c r="AJ24" s="120">
        <v>1051111</v>
      </c>
      <c r="AK24" s="120">
        <v>1244594.03</v>
      </c>
      <c r="AL24" s="120">
        <v>720711</v>
      </c>
      <c r="AM24" s="120">
        <v>903912.89</v>
      </c>
      <c r="AN24" s="120">
        <v>2300</v>
      </c>
      <c r="AO24" s="120">
        <v>852.3</v>
      </c>
      <c r="AP24" s="120">
        <v>575</v>
      </c>
      <c r="AQ24" s="120"/>
      <c r="AR24" s="120"/>
      <c r="AS24" s="120">
        <v>105975.3</v>
      </c>
      <c r="AT24" s="120">
        <v>72400</v>
      </c>
      <c r="AU24" s="120">
        <v>144111.26</v>
      </c>
      <c r="AV24" s="120">
        <v>536836</v>
      </c>
      <c r="AW24" s="120">
        <v>581032.66</v>
      </c>
      <c r="AX24" s="120">
        <v>54000</v>
      </c>
      <c r="AY24" s="120">
        <v>33146.68</v>
      </c>
      <c r="AZ24" s="120">
        <v>54600</v>
      </c>
      <c r="BA24" s="120">
        <v>38794.69</v>
      </c>
      <c r="BB24" s="120"/>
      <c r="BC24" s="120"/>
      <c r="BD24" s="120"/>
      <c r="BE24" s="120"/>
      <c r="BF24" s="120"/>
      <c r="BG24" s="120">
        <v>151</v>
      </c>
      <c r="BH24" s="120"/>
      <c r="BI24" s="120">
        <v>151</v>
      </c>
      <c r="BJ24" s="120"/>
      <c r="BK24" s="120">
        <v>610.41</v>
      </c>
      <c r="BL24" s="120"/>
      <c r="BM24" s="120">
        <v>557</v>
      </c>
      <c r="BN24" s="120"/>
      <c r="BO24" s="120">
        <v>-190.59</v>
      </c>
      <c r="BP24" s="120"/>
      <c r="BQ24" s="120"/>
      <c r="BR24" s="120"/>
      <c r="BS24" s="120"/>
      <c r="BT24" s="120"/>
      <c r="BU24" s="120">
        <v>244</v>
      </c>
      <c r="BV24" s="120"/>
      <c r="BW24" s="120"/>
      <c r="BX24" s="120">
        <v>330400</v>
      </c>
      <c r="BY24" s="120">
        <v>339919.73</v>
      </c>
      <c r="BZ24" s="120"/>
      <c r="CA24" s="120"/>
      <c r="CB24" s="120">
        <v>97500</v>
      </c>
      <c r="CC24" s="120">
        <v>99822.76</v>
      </c>
      <c r="CD24" s="120">
        <v>231400</v>
      </c>
      <c r="CE24" s="120">
        <v>232071.79</v>
      </c>
      <c r="CF24" s="120">
        <v>1500</v>
      </c>
      <c r="CG24" s="120">
        <v>8025.18</v>
      </c>
      <c r="CH24" s="120"/>
      <c r="CI24" s="120">
        <v>1208.47</v>
      </c>
      <c r="CJ24" s="120"/>
      <c r="CK24" s="120">
        <v>1208.47</v>
      </c>
      <c r="CL24" s="120"/>
      <c r="CM24" s="120">
        <v>1129.92</v>
      </c>
      <c r="CN24" s="120"/>
      <c r="CO24" s="120"/>
      <c r="CP24" s="120"/>
      <c r="CQ24" s="120">
        <v>78.55</v>
      </c>
      <c r="CR24" s="120">
        <v>32705</v>
      </c>
      <c r="CS24" s="120">
        <v>25344.85</v>
      </c>
      <c r="CT24" s="120"/>
      <c r="CU24" s="120">
        <v>102</v>
      </c>
      <c r="CV24" s="120"/>
      <c r="CW24" s="120"/>
      <c r="CX24" s="120"/>
      <c r="CY24" s="120"/>
      <c r="CZ24" s="120"/>
      <c r="DA24" s="120">
        <v>102</v>
      </c>
      <c r="DB24" s="120"/>
      <c r="DC24" s="120">
        <v>102</v>
      </c>
      <c r="DD24" s="120">
        <v>29175</v>
      </c>
      <c r="DE24" s="120">
        <v>22729.52</v>
      </c>
      <c r="DF24" s="120"/>
      <c r="DG24" s="120">
        <v>783</v>
      </c>
      <c r="DH24" s="120"/>
      <c r="DI24" s="120">
        <v>783</v>
      </c>
      <c r="DJ24" s="120">
        <v>21825</v>
      </c>
      <c r="DK24" s="120">
        <v>20426.69</v>
      </c>
      <c r="DL24" s="120">
        <v>21825</v>
      </c>
      <c r="DM24" s="120">
        <v>20426.69</v>
      </c>
      <c r="DN24" s="120">
        <v>7350</v>
      </c>
      <c r="DO24" s="120">
        <v>1519.83</v>
      </c>
      <c r="DP24" s="120"/>
      <c r="DQ24" s="120">
        <v>4.26</v>
      </c>
      <c r="DR24" s="120"/>
      <c r="DS24" s="120"/>
      <c r="DT24" s="120"/>
      <c r="DU24" s="120"/>
      <c r="DV24" s="120">
        <v>7350</v>
      </c>
      <c r="DW24" s="120">
        <v>1515.57</v>
      </c>
      <c r="DX24" s="120">
        <v>3530</v>
      </c>
      <c r="DY24" s="120">
        <v>2513.33</v>
      </c>
      <c r="DZ24" s="120">
        <v>3530</v>
      </c>
      <c r="EA24" s="120">
        <v>2513.33</v>
      </c>
      <c r="EB24" s="120">
        <v>3530</v>
      </c>
      <c r="EC24" s="120">
        <v>2513.33</v>
      </c>
      <c r="ED24" s="120"/>
      <c r="EE24" s="120"/>
      <c r="EF24" s="120"/>
      <c r="EG24" s="120"/>
      <c r="EH24" s="120"/>
      <c r="EI24" s="120"/>
      <c r="EJ24" s="120">
        <v>952842</v>
      </c>
      <c r="EK24" s="120">
        <v>952842</v>
      </c>
      <c r="EL24" s="120">
        <v>952842</v>
      </c>
      <c r="EM24" s="120">
        <v>952842</v>
      </c>
      <c r="EN24" s="120"/>
      <c r="EO24" s="120"/>
      <c r="EP24" s="120"/>
      <c r="EQ24" s="120"/>
      <c r="ER24" s="120">
        <v>952842</v>
      </c>
      <c r="ES24" s="120">
        <v>952842</v>
      </c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>
        <v>952842</v>
      </c>
      <c r="FI24" s="120">
        <v>952842</v>
      </c>
      <c r="FJ24" s="120"/>
      <c r="FK24" s="120"/>
      <c r="FL24" s="120">
        <v>1115041</v>
      </c>
      <c r="FM24" s="120">
        <v>2025051.18</v>
      </c>
      <c r="FN24" s="120">
        <v>2067883</v>
      </c>
      <c r="FO24" s="120">
        <v>2977893.18</v>
      </c>
    </row>
    <row r="25" spans="1:171" ht="12.75">
      <c r="A25" s="122" t="s">
        <v>132</v>
      </c>
      <c r="B25" s="122">
        <f aca="true" t="shared" si="0" ref="B25:AG25">SUM(B9:B24)</f>
        <v>33754425</v>
      </c>
      <c r="C25" s="122">
        <f t="shared" si="0"/>
        <v>37529874.2</v>
      </c>
      <c r="D25" s="122">
        <f t="shared" si="0"/>
        <v>21532880</v>
      </c>
      <c r="E25" s="122">
        <f t="shared" si="0"/>
        <v>19996096.96</v>
      </c>
      <c r="F25" s="122">
        <f t="shared" si="0"/>
        <v>21490403</v>
      </c>
      <c r="G25" s="122">
        <f t="shared" si="0"/>
        <v>19946999.26</v>
      </c>
      <c r="H25" s="122">
        <f t="shared" si="0"/>
        <v>18744560</v>
      </c>
      <c r="I25" s="122">
        <f t="shared" si="0"/>
        <v>18433915.14</v>
      </c>
      <c r="J25" s="122">
        <f t="shared" si="0"/>
        <v>478100</v>
      </c>
      <c r="K25" s="122">
        <f t="shared" si="0"/>
        <v>441244.75</v>
      </c>
      <c r="L25" s="122">
        <f t="shared" si="0"/>
        <v>1651312</v>
      </c>
      <c r="M25" s="122">
        <f t="shared" si="0"/>
        <v>284300.89</v>
      </c>
      <c r="N25" s="122">
        <f t="shared" si="0"/>
        <v>616431</v>
      </c>
      <c r="O25" s="122">
        <f t="shared" si="0"/>
        <v>571269.03</v>
      </c>
      <c r="P25" s="122">
        <f t="shared" si="0"/>
        <v>0</v>
      </c>
      <c r="Q25" s="122">
        <f t="shared" si="0"/>
        <v>216269.45</v>
      </c>
      <c r="R25" s="122">
        <f t="shared" si="0"/>
        <v>42477</v>
      </c>
      <c r="S25" s="122">
        <f t="shared" si="0"/>
        <v>49097.7</v>
      </c>
      <c r="T25" s="122">
        <f t="shared" si="0"/>
        <v>42477</v>
      </c>
      <c r="U25" s="122">
        <f t="shared" si="0"/>
        <v>49097.7</v>
      </c>
      <c r="V25" s="122">
        <f t="shared" si="0"/>
        <v>190023</v>
      </c>
      <c r="W25" s="122">
        <f t="shared" si="0"/>
        <v>528253.9</v>
      </c>
      <c r="X25" s="122">
        <f t="shared" si="0"/>
        <v>190023</v>
      </c>
      <c r="Y25" s="122">
        <f t="shared" si="0"/>
        <v>528225.9</v>
      </c>
      <c r="Z25" s="122">
        <f t="shared" si="0"/>
        <v>190023</v>
      </c>
      <c r="AA25" s="122">
        <f t="shared" si="0"/>
        <v>528225.9</v>
      </c>
      <c r="AB25" s="122">
        <f t="shared" si="0"/>
        <v>0</v>
      </c>
      <c r="AC25" s="122">
        <f t="shared" si="0"/>
        <v>28</v>
      </c>
      <c r="AD25" s="122">
        <f t="shared" si="0"/>
        <v>0</v>
      </c>
      <c r="AE25" s="122">
        <f t="shared" si="0"/>
        <v>28</v>
      </c>
      <c r="AF25" s="122">
        <f t="shared" si="0"/>
        <v>104165</v>
      </c>
      <c r="AG25" s="122">
        <f t="shared" si="0"/>
        <v>3913245.2499999995</v>
      </c>
      <c r="AH25" s="122">
        <f aca="true" t="shared" si="1" ref="AH25:BM25">SUM(AH9:AH24)</f>
        <v>104165</v>
      </c>
      <c r="AI25" s="122">
        <f t="shared" si="1"/>
        <v>3913245.2499999995</v>
      </c>
      <c r="AJ25" s="122">
        <f t="shared" si="1"/>
        <v>11555562</v>
      </c>
      <c r="AK25" s="122">
        <f t="shared" si="1"/>
        <v>12769865.629999999</v>
      </c>
      <c r="AL25" s="122">
        <f t="shared" si="1"/>
        <v>6214657</v>
      </c>
      <c r="AM25" s="122">
        <f t="shared" si="1"/>
        <v>6746622.32</v>
      </c>
      <c r="AN25" s="122">
        <f t="shared" si="1"/>
        <v>8500</v>
      </c>
      <c r="AO25" s="122">
        <f t="shared" si="1"/>
        <v>24532.159999999996</v>
      </c>
      <c r="AP25" s="122">
        <f t="shared" si="1"/>
        <v>8969</v>
      </c>
      <c r="AQ25" s="122">
        <f t="shared" si="1"/>
        <v>0</v>
      </c>
      <c r="AR25" s="122">
        <f t="shared" si="1"/>
        <v>17500</v>
      </c>
      <c r="AS25" s="122">
        <f t="shared" si="1"/>
        <v>1032670.3300000001</v>
      </c>
      <c r="AT25" s="122">
        <f t="shared" si="1"/>
        <v>2730912</v>
      </c>
      <c r="AU25" s="122">
        <f t="shared" si="1"/>
        <v>2150797.8200000003</v>
      </c>
      <c r="AV25" s="122">
        <f t="shared" si="1"/>
        <v>2376610</v>
      </c>
      <c r="AW25" s="122">
        <f t="shared" si="1"/>
        <v>2564693.1199999996</v>
      </c>
      <c r="AX25" s="122">
        <f t="shared" si="1"/>
        <v>480366</v>
      </c>
      <c r="AY25" s="122">
        <f t="shared" si="1"/>
        <v>310691.06</v>
      </c>
      <c r="AZ25" s="122">
        <f t="shared" si="1"/>
        <v>575200</v>
      </c>
      <c r="BA25" s="122">
        <f t="shared" si="1"/>
        <v>618546.7300000002</v>
      </c>
      <c r="BB25" s="122">
        <f t="shared" si="1"/>
        <v>16600</v>
      </c>
      <c r="BC25" s="122">
        <f t="shared" si="1"/>
        <v>940.76</v>
      </c>
      <c r="BD25" s="122">
        <f t="shared" si="1"/>
        <v>0</v>
      </c>
      <c r="BE25" s="122">
        <f t="shared" si="1"/>
        <v>43750.34</v>
      </c>
      <c r="BF25" s="122">
        <f t="shared" si="1"/>
        <v>0</v>
      </c>
      <c r="BG25" s="122">
        <f t="shared" si="1"/>
        <v>335.65</v>
      </c>
      <c r="BH25" s="122">
        <f t="shared" si="1"/>
        <v>0</v>
      </c>
      <c r="BI25" s="122">
        <f t="shared" si="1"/>
        <v>335.65</v>
      </c>
      <c r="BJ25" s="122">
        <f t="shared" si="1"/>
        <v>7800</v>
      </c>
      <c r="BK25" s="122">
        <f t="shared" si="1"/>
        <v>-37407.32999999999</v>
      </c>
      <c r="BL25" s="122">
        <f t="shared" si="1"/>
        <v>6000</v>
      </c>
      <c r="BM25" s="122">
        <f t="shared" si="1"/>
        <v>-2619.28</v>
      </c>
      <c r="BN25" s="122">
        <f aca="true" t="shared" si="2" ref="BN25:CS25">SUM(BN9:BN24)</f>
        <v>900</v>
      </c>
      <c r="BO25" s="122">
        <f t="shared" si="2"/>
        <v>-32392.55</v>
      </c>
      <c r="BP25" s="122">
        <f t="shared" si="2"/>
        <v>600</v>
      </c>
      <c r="BQ25" s="122">
        <f t="shared" si="2"/>
        <v>-1018.0700000000002</v>
      </c>
      <c r="BR25" s="122">
        <f t="shared" si="2"/>
        <v>300</v>
      </c>
      <c r="BS25" s="122">
        <f t="shared" si="2"/>
        <v>-723.25</v>
      </c>
      <c r="BT25" s="122">
        <f t="shared" si="2"/>
        <v>0</v>
      </c>
      <c r="BU25" s="122">
        <f t="shared" si="2"/>
        <v>-5.180000000000007</v>
      </c>
      <c r="BV25" s="122">
        <f t="shared" si="2"/>
        <v>0</v>
      </c>
      <c r="BW25" s="122">
        <f t="shared" si="2"/>
        <v>-649</v>
      </c>
      <c r="BX25" s="122">
        <f t="shared" si="2"/>
        <v>5333105</v>
      </c>
      <c r="BY25" s="122">
        <f t="shared" si="2"/>
        <v>6060314.990000002</v>
      </c>
      <c r="BZ25" s="122">
        <f t="shared" si="2"/>
        <v>0</v>
      </c>
      <c r="CA25" s="122">
        <f t="shared" si="2"/>
        <v>80.72</v>
      </c>
      <c r="CB25" s="122">
        <f t="shared" si="2"/>
        <v>1225728</v>
      </c>
      <c r="CC25" s="122">
        <f t="shared" si="2"/>
        <v>1147922.26</v>
      </c>
      <c r="CD25" s="122">
        <f t="shared" si="2"/>
        <v>4054712</v>
      </c>
      <c r="CE25" s="122">
        <f t="shared" si="2"/>
        <v>4609291.589999999</v>
      </c>
      <c r="CF25" s="122">
        <f t="shared" si="2"/>
        <v>52665</v>
      </c>
      <c r="CG25" s="122">
        <f t="shared" si="2"/>
        <v>303020.42000000004</v>
      </c>
      <c r="CH25" s="122">
        <f t="shared" si="2"/>
        <v>371795</v>
      </c>
      <c r="CI25" s="122">
        <f t="shared" si="2"/>
        <v>322412.45999999996</v>
      </c>
      <c r="CJ25" s="122">
        <f t="shared" si="2"/>
        <v>371795</v>
      </c>
      <c r="CK25" s="122">
        <f t="shared" si="2"/>
        <v>322412.45999999996</v>
      </c>
      <c r="CL25" s="122">
        <f t="shared" si="2"/>
        <v>200511</v>
      </c>
      <c r="CM25" s="122">
        <f t="shared" si="2"/>
        <v>146548.44000000003</v>
      </c>
      <c r="CN25" s="122">
        <f t="shared" si="2"/>
        <v>2130</v>
      </c>
      <c r="CO25" s="122">
        <f t="shared" si="2"/>
        <v>2520.19</v>
      </c>
      <c r="CP25" s="122">
        <f t="shared" si="2"/>
        <v>169154</v>
      </c>
      <c r="CQ25" s="122">
        <f t="shared" si="2"/>
        <v>173343.83</v>
      </c>
      <c r="CR25" s="122">
        <f t="shared" si="2"/>
        <v>304739</v>
      </c>
      <c r="CS25" s="122">
        <f t="shared" si="2"/>
        <v>785528.2399999999</v>
      </c>
      <c r="CT25" s="122">
        <f aca="true" t="shared" si="3" ref="CT25:DY25">SUM(CT9:CT24)</f>
        <v>4247</v>
      </c>
      <c r="CU25" s="122">
        <f t="shared" si="3"/>
        <v>22441</v>
      </c>
      <c r="CV25" s="122">
        <f t="shared" si="3"/>
        <v>900</v>
      </c>
      <c r="CW25" s="122">
        <f t="shared" si="3"/>
        <v>2485</v>
      </c>
      <c r="CX25" s="122">
        <f t="shared" si="3"/>
        <v>900</v>
      </c>
      <c r="CY25" s="122">
        <f t="shared" si="3"/>
        <v>2485</v>
      </c>
      <c r="CZ25" s="122">
        <f t="shared" si="3"/>
        <v>3347</v>
      </c>
      <c r="DA25" s="122">
        <f t="shared" si="3"/>
        <v>19956</v>
      </c>
      <c r="DB25" s="122">
        <f t="shared" si="3"/>
        <v>3347</v>
      </c>
      <c r="DC25" s="122">
        <f t="shared" si="3"/>
        <v>19956</v>
      </c>
      <c r="DD25" s="122">
        <f t="shared" si="3"/>
        <v>286212</v>
      </c>
      <c r="DE25" s="122">
        <f t="shared" si="3"/>
        <v>432910.76</v>
      </c>
      <c r="DF25" s="122">
        <f t="shared" si="3"/>
        <v>0</v>
      </c>
      <c r="DG25" s="122">
        <f t="shared" si="3"/>
        <v>58370.68</v>
      </c>
      <c r="DH25" s="122">
        <f t="shared" si="3"/>
        <v>0</v>
      </c>
      <c r="DI25" s="122">
        <f t="shared" si="3"/>
        <v>58370.68</v>
      </c>
      <c r="DJ25" s="122">
        <f t="shared" si="3"/>
        <v>206112</v>
      </c>
      <c r="DK25" s="122">
        <f t="shared" si="3"/>
        <v>199661.20000000004</v>
      </c>
      <c r="DL25" s="122">
        <f t="shared" si="3"/>
        <v>206112</v>
      </c>
      <c r="DM25" s="122">
        <f t="shared" si="3"/>
        <v>199661.20000000004</v>
      </c>
      <c r="DN25" s="122">
        <f t="shared" si="3"/>
        <v>80100</v>
      </c>
      <c r="DO25" s="122">
        <f t="shared" si="3"/>
        <v>174878.87999999998</v>
      </c>
      <c r="DP25" s="122">
        <f t="shared" si="3"/>
        <v>2541</v>
      </c>
      <c r="DQ25" s="122">
        <f t="shared" si="3"/>
        <v>7144.110000000001</v>
      </c>
      <c r="DR25" s="122">
        <f t="shared" si="3"/>
        <v>0</v>
      </c>
      <c r="DS25" s="122">
        <f t="shared" si="3"/>
        <v>1616.7</v>
      </c>
      <c r="DT25" s="122">
        <f t="shared" si="3"/>
        <v>0</v>
      </c>
      <c r="DU25" s="122">
        <f t="shared" si="3"/>
        <v>85</v>
      </c>
      <c r="DV25" s="122">
        <f t="shared" si="3"/>
        <v>77559</v>
      </c>
      <c r="DW25" s="122">
        <f t="shared" si="3"/>
        <v>166033.07000000004</v>
      </c>
      <c r="DX25" s="122">
        <f t="shared" si="3"/>
        <v>14280</v>
      </c>
      <c r="DY25" s="122">
        <f t="shared" si="3"/>
        <v>330176.48000000004</v>
      </c>
      <c r="DZ25" s="122">
        <f aca="true" t="shared" si="4" ref="DZ25:FE25">SUM(DZ9:DZ24)</f>
        <v>14280</v>
      </c>
      <c r="EA25" s="122">
        <f t="shared" si="4"/>
        <v>330176.48000000004</v>
      </c>
      <c r="EB25" s="122">
        <f t="shared" si="4"/>
        <v>14280</v>
      </c>
      <c r="EC25" s="122">
        <f t="shared" si="4"/>
        <v>330176.48000000004</v>
      </c>
      <c r="ED25" s="122">
        <f t="shared" si="4"/>
        <v>0</v>
      </c>
      <c r="EE25" s="122">
        <f t="shared" si="4"/>
        <v>2300</v>
      </c>
      <c r="EF25" s="122">
        <f t="shared" si="4"/>
        <v>0</v>
      </c>
      <c r="EG25" s="122">
        <f t="shared" si="4"/>
        <v>2300</v>
      </c>
      <c r="EH25" s="122">
        <f t="shared" si="4"/>
        <v>0</v>
      </c>
      <c r="EI25" s="122">
        <f t="shared" si="4"/>
        <v>2300</v>
      </c>
      <c r="EJ25" s="122">
        <f t="shared" si="4"/>
        <v>111089869</v>
      </c>
      <c r="EK25" s="122">
        <f t="shared" si="4"/>
        <v>102792772.57</v>
      </c>
      <c r="EL25" s="122">
        <f t="shared" si="4"/>
        <v>111089869</v>
      </c>
      <c r="EM25" s="122">
        <f t="shared" si="4"/>
        <v>102792772.57</v>
      </c>
      <c r="EN25" s="122">
        <f t="shared" si="4"/>
        <v>5865500</v>
      </c>
      <c r="EO25" s="122">
        <f t="shared" si="4"/>
        <v>5083433.34</v>
      </c>
      <c r="EP25" s="122">
        <f t="shared" si="4"/>
        <v>5865500</v>
      </c>
      <c r="EQ25" s="122">
        <f t="shared" si="4"/>
        <v>5083433.34</v>
      </c>
      <c r="ER25" s="122">
        <f t="shared" si="4"/>
        <v>105224369</v>
      </c>
      <c r="ES25" s="122">
        <f t="shared" si="4"/>
        <v>97709339.23</v>
      </c>
      <c r="ET25" s="122">
        <f t="shared" si="4"/>
        <v>200000</v>
      </c>
      <c r="EU25" s="122">
        <f t="shared" si="4"/>
        <v>200000</v>
      </c>
      <c r="EV25" s="122">
        <f t="shared" si="4"/>
        <v>28737240</v>
      </c>
      <c r="EW25" s="122">
        <f t="shared" si="4"/>
        <v>28578214</v>
      </c>
      <c r="EX25" s="122">
        <f t="shared" si="4"/>
        <v>13027000</v>
      </c>
      <c r="EY25" s="122">
        <f t="shared" si="4"/>
        <v>11127308.05</v>
      </c>
      <c r="EZ25" s="122">
        <f t="shared" si="4"/>
        <v>810018</v>
      </c>
      <c r="FA25" s="122">
        <f t="shared" si="4"/>
        <v>588259.18</v>
      </c>
      <c r="FB25" s="122">
        <f t="shared" si="4"/>
        <v>83300</v>
      </c>
      <c r="FC25" s="122">
        <f t="shared" si="4"/>
        <v>0</v>
      </c>
      <c r="FD25" s="122">
        <f t="shared" si="4"/>
        <v>26055400</v>
      </c>
      <c r="FE25" s="122">
        <f t="shared" si="4"/>
        <v>23468800</v>
      </c>
      <c r="FF25" s="122">
        <f aca="true" t="shared" si="5" ref="FF25:FO25">SUM(FF9:FF24)</f>
        <v>23766000</v>
      </c>
      <c r="FG25" s="122">
        <f t="shared" si="5"/>
        <v>21398900</v>
      </c>
      <c r="FH25" s="122">
        <f t="shared" si="5"/>
        <v>12127993</v>
      </c>
      <c r="FI25" s="122">
        <f t="shared" si="5"/>
        <v>11930445</v>
      </c>
      <c r="FJ25" s="122">
        <f t="shared" si="5"/>
        <v>417418</v>
      </c>
      <c r="FK25" s="122">
        <f t="shared" si="5"/>
        <v>417413</v>
      </c>
      <c r="FL25" s="122">
        <f t="shared" si="5"/>
        <v>34059164</v>
      </c>
      <c r="FM25" s="122">
        <f t="shared" si="5"/>
        <v>38317702.44</v>
      </c>
      <c r="FN25" s="122">
        <f t="shared" si="5"/>
        <v>145149033</v>
      </c>
      <c r="FO25" s="122">
        <f t="shared" si="5"/>
        <v>141110475.01000002</v>
      </c>
    </row>
  </sheetData>
  <mergeCells count="87">
    <mergeCell ref="A3:O3"/>
    <mergeCell ref="A5:O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J7:DK7"/>
    <mergeCell ref="DL7:DM7"/>
    <mergeCell ref="DN7:DO7"/>
    <mergeCell ref="DP7:DQ7"/>
    <mergeCell ref="DR7:DS7"/>
    <mergeCell ref="DT7:DU7"/>
    <mergeCell ref="DV7:DW7"/>
    <mergeCell ref="DX7:DY7"/>
    <mergeCell ref="DZ7:EA7"/>
    <mergeCell ref="EB7:EC7"/>
    <mergeCell ref="ED7:EE7"/>
    <mergeCell ref="EF7:EG7"/>
    <mergeCell ref="EH7:EI7"/>
    <mergeCell ref="EJ7:EK7"/>
    <mergeCell ref="EL7:EM7"/>
    <mergeCell ref="EN7:EO7"/>
    <mergeCell ref="EP7:EQ7"/>
    <mergeCell ref="ER7:ES7"/>
    <mergeCell ref="ET7:EU7"/>
    <mergeCell ref="EV7:EW7"/>
    <mergeCell ref="EX7:EY7"/>
    <mergeCell ref="EZ7:FA7"/>
    <mergeCell ref="FB7:FC7"/>
    <mergeCell ref="FL7:FM7"/>
    <mergeCell ref="FN7:FO7"/>
    <mergeCell ref="FD7:FE7"/>
    <mergeCell ref="FF7:FG7"/>
    <mergeCell ref="FH7:FI7"/>
    <mergeCell ref="FJ7:FK7"/>
  </mergeCells>
  <printOptions/>
  <pageMargins left="0.4166666666666667" right="0.4166666666666667" top="0.4166666666666667" bottom="0.416666666666666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Public</cp:lastModifiedBy>
  <cp:lastPrinted>2015-05-18T12:16:20Z</cp:lastPrinted>
  <dcterms:created xsi:type="dcterms:W3CDTF">1996-10-08T23:32:33Z</dcterms:created>
  <dcterms:modified xsi:type="dcterms:W3CDTF">2015-05-18T13:25:14Z</dcterms:modified>
  <cp:category/>
  <cp:version/>
  <cp:contentType/>
  <cp:contentStatus/>
</cp:coreProperties>
</file>