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<sst xmlns="http://schemas.openxmlformats.org/spreadsheetml/2006/main" count="53" uniqueCount="32">
  <si>
    <t>Інформація про надходження та використання коштів місцевих бюджетів Дергачівського району (станом на 18.02.2019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</si>
  <si>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</si>
  <si>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</si>
  <si>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</si>
  <si>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</si>
  <si>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</si>
  <si>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</si>
  <si>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</si>
  <si>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</si>
  <si>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</si>
  <si>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</si>
  <si>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</si>
  <si>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касові видатки  за січень-лютий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</si>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</sst>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72" fontId="12" fillId="0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72" fontId="12" fillId="0" borderId="36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72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172" fontId="12" fillId="0" borderId="39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72" fontId="12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2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Border="1" applyAlignment="1">
      <alignment vertical="center" wrapText="1"/>
      <protection/>
    </xf>
    <xf numFmtId="172" fontId="12" fillId="0" borderId="40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8" sqref="D28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43514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1" t="s">
        <v>11</v>
      </c>
      <c r="D9" s="30" t="s">
        <v>12</v>
      </c>
      <c r="E9" s="30" t="s">
        <v>13</v>
      </c>
      <c r="F9" s="31" t="s">
        <v>11</v>
      </c>
      <c r="G9" s="30" t="s">
        <v>12</v>
      </c>
      <c r="H9" s="32" t="s">
        <v>13</v>
      </c>
      <c r="I9" s="31" t="s">
        <v>11</v>
      </c>
      <c r="J9" s="30" t="s">
        <v>12</v>
      </c>
      <c r="K9" s="33" t="s">
        <v>13</v>
      </c>
      <c r="L9" s="31" t="s">
        <v>11</v>
      </c>
      <c r="M9" s="30" t="s">
        <v>12</v>
      </c>
      <c r="N9" s="33" t="s">
        <v>13</v>
      </c>
      <c r="O9" s="31" t="s">
        <v>11</v>
      </c>
      <c r="P9" s="30" t="s">
        <v>12</v>
      </c>
      <c r="Q9" s="33" t="s">
        <v>13</v>
      </c>
      <c r="R9" s="31" t="s">
        <v>11</v>
      </c>
      <c r="S9" s="30" t="s">
        <v>12</v>
      </c>
      <c r="T9" s="33" t="s">
        <v>13</v>
      </c>
      <c r="U9" s="31" t="s">
        <v>11</v>
      </c>
      <c r="V9" s="30" t="s">
        <v>12</v>
      </c>
      <c r="W9" s="33" t="s">
        <v>13</v>
      </c>
      <c r="X9" s="31" t="s">
        <v>11</v>
      </c>
      <c r="Y9" s="30" t="s">
        <v>12</v>
      </c>
      <c r="Z9" s="34" t="s">
        <v>13</v>
      </c>
    </row>
    <row r="10" spans="1:26" ht="42.75" customHeight="1" thickBot="1">
      <c r="A10" s="35"/>
      <c r="B10" s="36" t="s">
        <v>14</v>
      </c>
      <c r="C10" s="95">
        <v>7708653</v>
      </c>
      <c r="D10" s="95">
        <v>8144648.72</v>
      </c>
      <c r="E10" s="37">
        <f aca="true" t="shared" si="0" ref="E10:E27">D10/C10*100</f>
        <v>105.65592613910628</v>
      </c>
      <c r="F10" s="38">
        <v>8784519</v>
      </c>
      <c r="G10" s="38">
        <v>4847008.61</v>
      </c>
      <c r="H10" s="39">
        <f aca="true" t="shared" si="1" ref="H10:H27">G10/F10*100</f>
        <v>55.17671041522023</v>
      </c>
      <c r="I10" s="38">
        <v>1561922</v>
      </c>
      <c r="J10" s="38">
        <v>646058.14</v>
      </c>
      <c r="K10" s="39">
        <f aca="true" t="shared" si="2" ref="K10:K27">J10/I10*100</f>
        <v>41.3630219690868</v>
      </c>
      <c r="L10" s="38"/>
      <c r="M10" s="38"/>
      <c r="N10" s="38"/>
      <c r="O10" s="40">
        <v>3731953</v>
      </c>
      <c r="P10" s="40">
        <v>2175312.75</v>
      </c>
      <c r="Q10" s="39">
        <f>P10/O10*100</f>
        <v>58.28885706759973</v>
      </c>
      <c r="R10" s="41"/>
      <c r="S10" s="41"/>
      <c r="T10" s="38"/>
      <c r="U10" s="40">
        <v>2723440</v>
      </c>
      <c r="V10" s="40">
        <v>1939103.53</v>
      </c>
      <c r="W10" s="39">
        <f aca="true" t="shared" si="3" ref="W10:W17">V10/U10*100</f>
        <v>71.20052323532003</v>
      </c>
      <c r="X10" s="40"/>
      <c r="Y10" s="40"/>
      <c r="Z10" s="42"/>
    </row>
    <row r="11" spans="1:26" ht="38.25" customHeight="1">
      <c r="A11" s="18"/>
      <c r="B11" s="43" t="s">
        <v>15</v>
      </c>
      <c r="C11" s="96">
        <v>2049945</v>
      </c>
      <c r="D11" s="96">
        <v>1763302.11</v>
      </c>
      <c r="E11" s="44">
        <f t="shared" si="0"/>
        <v>86.0170448475447</v>
      </c>
      <c r="F11" s="45">
        <v>2049945</v>
      </c>
      <c r="G11" s="45">
        <v>863020.07</v>
      </c>
      <c r="H11" s="46">
        <f t="shared" si="1"/>
        <v>42.09966950332814</v>
      </c>
      <c r="I11" s="45">
        <v>482876</v>
      </c>
      <c r="J11" s="45">
        <v>252677.28</v>
      </c>
      <c r="K11" s="46">
        <f t="shared" si="2"/>
        <v>52.32757063925314</v>
      </c>
      <c r="L11" s="47"/>
      <c r="M11" s="45"/>
      <c r="N11" s="45"/>
      <c r="O11" s="47">
        <v>662112</v>
      </c>
      <c r="P11" s="47">
        <v>357090.73</v>
      </c>
      <c r="Q11" s="46">
        <f>P11/O11*100</f>
        <v>53.932073425644</v>
      </c>
      <c r="R11" s="45"/>
      <c r="S11" s="45"/>
      <c r="T11" s="45"/>
      <c r="U11" s="47">
        <v>641127</v>
      </c>
      <c r="V11" s="47">
        <v>109059.86</v>
      </c>
      <c r="W11" s="46">
        <f t="shared" si="3"/>
        <v>17.010648436269257</v>
      </c>
      <c r="X11" s="47">
        <v>263830</v>
      </c>
      <c r="Y11" s="47">
        <v>144192.2</v>
      </c>
      <c r="Z11" s="48">
        <f aca="true" t="shared" si="4" ref="Z11:Z17">Y11/X11*100</f>
        <v>54.653451085926555</v>
      </c>
    </row>
    <row r="12" spans="1:26" ht="32.25" customHeight="1">
      <c r="A12" s="18"/>
      <c r="B12" s="43" t="s">
        <v>16</v>
      </c>
      <c r="C12" s="96">
        <v>1784114</v>
      </c>
      <c r="D12" s="96">
        <v>1629092.88</v>
      </c>
      <c r="E12" s="44">
        <f t="shared" si="0"/>
        <v>91.31103057315843</v>
      </c>
      <c r="F12" s="45">
        <v>1682108</v>
      </c>
      <c r="G12" s="45">
        <v>839490.78</v>
      </c>
      <c r="H12" s="46">
        <f t="shared" si="1"/>
        <v>49.90706779826265</v>
      </c>
      <c r="I12" s="45">
        <v>686639</v>
      </c>
      <c r="J12" s="45">
        <v>390501.11</v>
      </c>
      <c r="K12" s="46">
        <f t="shared" si="2"/>
        <v>56.87138510920585</v>
      </c>
      <c r="L12" s="49"/>
      <c r="M12" s="49"/>
      <c r="N12" s="45"/>
      <c r="O12" s="47">
        <v>546646</v>
      </c>
      <c r="P12" s="47">
        <v>313706.37</v>
      </c>
      <c r="Q12" s="46">
        <f>P12/O12*100</f>
        <v>57.387481112090825</v>
      </c>
      <c r="R12" s="49"/>
      <c r="S12" s="49"/>
      <c r="T12" s="45"/>
      <c r="U12" s="47">
        <v>117912</v>
      </c>
      <c r="V12" s="47">
        <v>22397.17</v>
      </c>
      <c r="W12" s="46">
        <f t="shared" si="3"/>
        <v>18.994818169482325</v>
      </c>
      <c r="X12" s="47">
        <v>210638</v>
      </c>
      <c r="Y12" s="47">
        <v>99249.55</v>
      </c>
      <c r="Z12" s="48">
        <f t="shared" si="4"/>
        <v>47.118539864601836</v>
      </c>
    </row>
    <row r="13" spans="1:26" ht="27.75" customHeight="1">
      <c r="A13" s="18"/>
      <c r="B13" s="43" t="s">
        <v>17</v>
      </c>
      <c r="C13" s="96">
        <v>2501947</v>
      </c>
      <c r="D13" s="96">
        <v>2372604.81</v>
      </c>
      <c r="E13" s="44">
        <f t="shared" si="0"/>
        <v>94.830338532351</v>
      </c>
      <c r="F13" s="45">
        <v>2875924</v>
      </c>
      <c r="G13" s="45">
        <v>1244832.04</v>
      </c>
      <c r="H13" s="46">
        <f t="shared" si="1"/>
        <v>43.28459444686299</v>
      </c>
      <c r="I13" s="45">
        <v>739644</v>
      </c>
      <c r="J13" s="45">
        <v>314335.46</v>
      </c>
      <c r="K13" s="46">
        <f t="shared" si="2"/>
        <v>42.498209949651454</v>
      </c>
      <c r="L13" s="47">
        <v>202318</v>
      </c>
      <c r="M13" s="45">
        <v>124064.49</v>
      </c>
      <c r="N13" s="46">
        <f>M13/L13*100</f>
        <v>61.321528484860465</v>
      </c>
      <c r="O13" s="47">
        <v>1111406</v>
      </c>
      <c r="P13" s="47">
        <v>556511.01</v>
      </c>
      <c r="Q13" s="46">
        <f>P13/O13*100</f>
        <v>50.07270160499403</v>
      </c>
      <c r="R13" s="49"/>
      <c r="S13" s="49"/>
      <c r="T13" s="45"/>
      <c r="U13" s="47">
        <v>425618</v>
      </c>
      <c r="V13" s="47">
        <v>117914.71</v>
      </c>
      <c r="W13" s="46">
        <f t="shared" si="3"/>
        <v>27.704352259537895</v>
      </c>
      <c r="X13" s="47">
        <v>276638</v>
      </c>
      <c r="Y13" s="47">
        <v>125506.37</v>
      </c>
      <c r="Z13" s="48">
        <f t="shared" si="4"/>
        <v>45.36844902001894</v>
      </c>
    </row>
    <row r="14" spans="1:26" ht="25.5">
      <c r="A14" s="18"/>
      <c r="B14" s="43" t="s">
        <v>18</v>
      </c>
      <c r="C14" s="96">
        <v>705133</v>
      </c>
      <c r="D14" s="96">
        <v>711432.8</v>
      </c>
      <c r="E14" s="44">
        <f t="shared" si="0"/>
        <v>100.89342010656146</v>
      </c>
      <c r="F14" s="45">
        <v>705133</v>
      </c>
      <c r="G14" s="45">
        <v>345034.95</v>
      </c>
      <c r="H14" s="46">
        <f t="shared" si="1"/>
        <v>48.93189653583083</v>
      </c>
      <c r="I14" s="45">
        <v>188817</v>
      </c>
      <c r="J14" s="45">
        <v>121261.82</v>
      </c>
      <c r="K14" s="46">
        <f t="shared" si="2"/>
        <v>64.2218762081804</v>
      </c>
      <c r="L14" s="45"/>
      <c r="M14" s="45"/>
      <c r="N14" s="45"/>
      <c r="O14" s="47">
        <v>411664</v>
      </c>
      <c r="P14" s="47">
        <v>178718.08</v>
      </c>
      <c r="Q14" s="46">
        <f>P14/O14*100</f>
        <v>43.41358000699599</v>
      </c>
      <c r="R14" s="49"/>
      <c r="S14" s="49"/>
      <c r="T14" s="45"/>
      <c r="U14" s="47">
        <v>29810</v>
      </c>
      <c r="V14" s="47">
        <v>11500.67</v>
      </c>
      <c r="W14" s="46">
        <f t="shared" si="3"/>
        <v>38.57990607178799</v>
      </c>
      <c r="X14" s="47">
        <v>74842</v>
      </c>
      <c r="Y14" s="47">
        <v>33554.38</v>
      </c>
      <c r="Z14" s="48">
        <f t="shared" si="4"/>
        <v>44.83362283209962</v>
      </c>
    </row>
    <row r="15" spans="1:26" ht="27.75" customHeight="1">
      <c r="A15" s="18"/>
      <c r="B15" s="43" t="s">
        <v>19</v>
      </c>
      <c r="C15" s="96">
        <v>897361</v>
      </c>
      <c r="D15" s="96">
        <v>871420.72</v>
      </c>
      <c r="E15" s="44">
        <f t="shared" si="0"/>
        <v>97.1092704051101</v>
      </c>
      <c r="F15" s="45">
        <v>897361</v>
      </c>
      <c r="G15" s="45">
        <v>390609.96</v>
      </c>
      <c r="H15" s="46">
        <f t="shared" si="1"/>
        <v>43.528742613062086</v>
      </c>
      <c r="I15" s="45">
        <v>360672</v>
      </c>
      <c r="J15" s="45">
        <v>186659.2</v>
      </c>
      <c r="K15" s="46">
        <f t="shared" si="2"/>
        <v>51.753171856978085</v>
      </c>
      <c r="L15" s="45"/>
      <c r="M15" s="45"/>
      <c r="N15" s="45"/>
      <c r="O15" s="47"/>
      <c r="P15" s="47"/>
      <c r="Q15" s="46"/>
      <c r="R15" s="49"/>
      <c r="S15" s="49"/>
      <c r="T15" s="45"/>
      <c r="U15" s="47">
        <v>122959</v>
      </c>
      <c r="V15" s="47">
        <v>56227.7</v>
      </c>
      <c r="W15" s="46">
        <f t="shared" si="3"/>
        <v>45.72882017583096</v>
      </c>
      <c r="X15" s="47">
        <v>72430</v>
      </c>
      <c r="Y15" s="47">
        <v>32023.06</v>
      </c>
      <c r="Z15" s="48">
        <f t="shared" si="4"/>
        <v>44.21242579041834</v>
      </c>
    </row>
    <row r="16" spans="1:26" ht="28.5" customHeight="1" thickBot="1">
      <c r="A16" s="35"/>
      <c r="B16" s="50" t="s">
        <v>20</v>
      </c>
      <c r="C16" s="97">
        <v>6068500</v>
      </c>
      <c r="D16" s="97">
        <v>5491410.61</v>
      </c>
      <c r="E16" s="51">
        <f t="shared" si="0"/>
        <v>90.49041130427618</v>
      </c>
      <c r="F16" s="52">
        <v>5351957</v>
      </c>
      <c r="G16" s="52">
        <v>2655953.41</v>
      </c>
      <c r="H16" s="51">
        <f t="shared" si="1"/>
        <v>49.625836119385866</v>
      </c>
      <c r="I16" s="52">
        <v>1154903</v>
      </c>
      <c r="J16" s="52">
        <v>710094.64</v>
      </c>
      <c r="K16" s="51">
        <f t="shared" si="2"/>
        <v>61.48521910498111</v>
      </c>
      <c r="L16" s="53"/>
      <c r="M16" s="53"/>
      <c r="N16" s="53"/>
      <c r="O16" s="54">
        <v>2021980</v>
      </c>
      <c r="P16" s="54">
        <v>1000427.78</v>
      </c>
      <c r="Q16" s="51">
        <f>P16/O16*100</f>
        <v>49.4776298479708</v>
      </c>
      <c r="R16" s="55"/>
      <c r="S16" s="55"/>
      <c r="T16" s="53"/>
      <c r="U16" s="54">
        <v>933951</v>
      </c>
      <c r="V16" s="54">
        <v>524356.51</v>
      </c>
      <c r="W16" s="51">
        <f t="shared" si="3"/>
        <v>56.143899412281804</v>
      </c>
      <c r="X16" s="54">
        <v>527630</v>
      </c>
      <c r="Y16" s="54">
        <v>228764.48</v>
      </c>
      <c r="Z16" s="56">
        <f t="shared" si="4"/>
        <v>43.35698879896898</v>
      </c>
    </row>
    <row r="17" spans="1:26" ht="26.25" thickBot="1">
      <c r="A17" s="57"/>
      <c r="B17" s="58" t="s">
        <v>21</v>
      </c>
      <c r="C17" s="98">
        <f>SUM(C11:C16)</f>
        <v>14007000</v>
      </c>
      <c r="D17" s="98">
        <f>SUM(D11:D16)</f>
        <v>12839263.93</v>
      </c>
      <c r="E17" s="59">
        <f t="shared" si="0"/>
        <v>91.66319647319197</v>
      </c>
      <c r="F17" s="60">
        <f>SUM(F11:F16)</f>
        <v>13562428</v>
      </c>
      <c r="G17" s="60">
        <f>SUM(G11:G16)</f>
        <v>6338941.210000001</v>
      </c>
      <c r="H17" s="61">
        <f t="shared" si="1"/>
        <v>46.738985158114765</v>
      </c>
      <c r="I17" s="60">
        <f>SUM(I11:I16)</f>
        <v>3613551</v>
      </c>
      <c r="J17" s="60">
        <f>SUM(J11:J16)</f>
        <v>1975529.5100000002</v>
      </c>
      <c r="K17" s="61">
        <f t="shared" si="2"/>
        <v>54.67003260781431</v>
      </c>
      <c r="L17" s="60">
        <f>SUM(L11:L16)</f>
        <v>202318</v>
      </c>
      <c r="M17" s="60">
        <f>SUM(M11:M16)</f>
        <v>124064.49</v>
      </c>
      <c r="N17" s="61">
        <f>M17/L17*100</f>
        <v>61.321528484860465</v>
      </c>
      <c r="O17" s="60">
        <f>SUM(O11:O16)</f>
        <v>4753808</v>
      </c>
      <c r="P17" s="60">
        <f>SUM(P11:P16)</f>
        <v>2406453.9699999997</v>
      </c>
      <c r="Q17" s="61">
        <f>P17/O17*100</f>
        <v>50.621606299623366</v>
      </c>
      <c r="R17" s="60">
        <f>SUM(R11:R16)</f>
        <v>0</v>
      </c>
      <c r="S17" s="60">
        <f>SUM(S11:S16)</f>
        <v>0</v>
      </c>
      <c r="T17" s="60">
        <f>SUM(T11:T16)</f>
        <v>0</v>
      </c>
      <c r="U17" s="60">
        <f>SUM(U11:U16)</f>
        <v>2271377</v>
      </c>
      <c r="V17" s="60">
        <f>SUM(V11:V16)</f>
        <v>841456.62</v>
      </c>
      <c r="W17" s="61">
        <f t="shared" si="3"/>
        <v>37.04610110959123</v>
      </c>
      <c r="X17" s="60">
        <f>SUM(X11:X16)</f>
        <v>1426008</v>
      </c>
      <c r="Y17" s="60">
        <f>SUM(Y11:Y16)</f>
        <v>663290.04</v>
      </c>
      <c r="Z17" s="62">
        <f t="shared" si="4"/>
        <v>46.51376710369087</v>
      </c>
    </row>
    <row r="18" spans="1:26" ht="25.5">
      <c r="A18" s="18"/>
      <c r="B18" s="63" t="s">
        <v>22</v>
      </c>
      <c r="C18" s="99">
        <v>187498</v>
      </c>
      <c r="D18" s="100">
        <v>407943.24</v>
      </c>
      <c r="E18" s="64">
        <f t="shared" si="0"/>
        <v>217.5720487685202</v>
      </c>
      <c r="F18" s="65">
        <v>187498</v>
      </c>
      <c r="G18" s="65">
        <v>130253.15</v>
      </c>
      <c r="H18" s="66">
        <f t="shared" si="1"/>
        <v>69.46908767026848</v>
      </c>
      <c r="I18" s="67">
        <v>187298</v>
      </c>
      <c r="J18" s="67">
        <v>130253.15</v>
      </c>
      <c r="K18" s="66">
        <f t="shared" si="2"/>
        <v>69.54326794733527</v>
      </c>
      <c r="L18" s="65"/>
      <c r="M18" s="65"/>
      <c r="N18" s="65"/>
      <c r="O18" s="65"/>
      <c r="P18" s="65"/>
      <c r="Q18" s="66"/>
      <c r="R18" s="68"/>
      <c r="S18" s="68"/>
      <c r="T18" s="65"/>
      <c r="U18" s="69">
        <v>0</v>
      </c>
      <c r="V18" s="69">
        <v>0</v>
      </c>
      <c r="W18" s="66"/>
      <c r="X18" s="68"/>
      <c r="Y18" s="68"/>
      <c r="Z18" s="70"/>
    </row>
    <row r="19" spans="1:26" ht="25.5">
      <c r="A19" s="18"/>
      <c r="B19" s="43" t="s">
        <v>23</v>
      </c>
      <c r="C19" s="101">
        <v>1211280</v>
      </c>
      <c r="D19" s="96">
        <v>1122541.02</v>
      </c>
      <c r="E19" s="44">
        <f t="shared" si="0"/>
        <v>92.67394987121062</v>
      </c>
      <c r="F19" s="45">
        <v>1250945</v>
      </c>
      <c r="G19" s="45">
        <v>732774.3</v>
      </c>
      <c r="H19" s="46">
        <f t="shared" si="1"/>
        <v>58.57765928957709</v>
      </c>
      <c r="I19" s="67">
        <v>345875</v>
      </c>
      <c r="J19" s="67">
        <v>206971.43</v>
      </c>
      <c r="K19" s="46">
        <f t="shared" si="2"/>
        <v>59.83995084929526</v>
      </c>
      <c r="L19" s="45"/>
      <c r="M19" s="45"/>
      <c r="N19" s="45"/>
      <c r="O19" s="47">
        <v>708024</v>
      </c>
      <c r="P19" s="47">
        <v>430525.24</v>
      </c>
      <c r="Q19" s="46">
        <f>P19/O19*100</f>
        <v>60.80658847722676</v>
      </c>
      <c r="R19" s="49"/>
      <c r="S19" s="49"/>
      <c r="T19" s="45"/>
      <c r="U19" s="69">
        <v>30000</v>
      </c>
      <c r="V19" s="69">
        <v>11879.48</v>
      </c>
      <c r="W19" s="46">
        <f aca="true" t="shared" si="5" ref="W19:W25">V19/U19*100</f>
        <v>39.59826666666667</v>
      </c>
      <c r="X19" s="47">
        <v>166846</v>
      </c>
      <c r="Y19" s="47">
        <v>83398.15</v>
      </c>
      <c r="Z19" s="48">
        <f aca="true" t="shared" si="6" ref="Z19:Z27">Y19/X19*100</f>
        <v>49.98510602591611</v>
      </c>
    </row>
    <row r="20" spans="1:26" ht="25.5">
      <c r="A20" s="18"/>
      <c r="B20" s="43" t="s">
        <v>24</v>
      </c>
      <c r="C20" s="101">
        <v>227310</v>
      </c>
      <c r="D20" s="96">
        <v>382321.54</v>
      </c>
      <c r="E20" s="44">
        <f t="shared" si="0"/>
        <v>168.19389380141655</v>
      </c>
      <c r="F20" s="45">
        <v>246859</v>
      </c>
      <c r="G20" s="45">
        <v>118346.68</v>
      </c>
      <c r="H20" s="46">
        <f t="shared" si="1"/>
        <v>47.9410027586598</v>
      </c>
      <c r="I20" s="67">
        <v>124639</v>
      </c>
      <c r="J20" s="67">
        <v>64938.25</v>
      </c>
      <c r="K20" s="46">
        <f t="shared" si="2"/>
        <v>52.10106788404914</v>
      </c>
      <c r="L20" s="45"/>
      <c r="M20" s="45"/>
      <c r="N20" s="45"/>
      <c r="O20" s="47"/>
      <c r="P20" s="47"/>
      <c r="Q20" s="46"/>
      <c r="R20" s="49"/>
      <c r="S20" s="49"/>
      <c r="T20" s="45"/>
      <c r="U20" s="69">
        <v>3300</v>
      </c>
      <c r="V20" s="69">
        <v>2773.68</v>
      </c>
      <c r="W20" s="46">
        <f t="shared" si="5"/>
        <v>84.05090909090909</v>
      </c>
      <c r="X20" s="47">
        <v>118720</v>
      </c>
      <c r="Y20" s="47">
        <v>50634.75</v>
      </c>
      <c r="Z20" s="48">
        <f t="shared" si="6"/>
        <v>42.65056435309973</v>
      </c>
    </row>
    <row r="21" spans="1:26" ht="25.5">
      <c r="A21" s="18"/>
      <c r="B21" s="43" t="s">
        <v>25</v>
      </c>
      <c r="C21" s="101">
        <v>431303</v>
      </c>
      <c r="D21" s="96">
        <v>347706.2</v>
      </c>
      <c r="E21" s="44">
        <f t="shared" si="0"/>
        <v>80.6176168494075</v>
      </c>
      <c r="F21" s="45">
        <v>431303</v>
      </c>
      <c r="G21" s="45">
        <v>205495.4</v>
      </c>
      <c r="H21" s="46">
        <f t="shared" si="1"/>
        <v>47.645251713992245</v>
      </c>
      <c r="I21" s="67">
        <v>263813</v>
      </c>
      <c r="J21" s="67">
        <v>144550.18</v>
      </c>
      <c r="K21" s="46">
        <f t="shared" si="2"/>
        <v>54.79266753344224</v>
      </c>
      <c r="L21" s="45"/>
      <c r="M21" s="45"/>
      <c r="N21" s="45"/>
      <c r="O21" s="47"/>
      <c r="P21" s="47"/>
      <c r="Q21" s="46"/>
      <c r="R21" s="49"/>
      <c r="S21" s="49"/>
      <c r="T21" s="45"/>
      <c r="U21" s="69">
        <v>92200</v>
      </c>
      <c r="V21" s="69">
        <v>16674.02</v>
      </c>
      <c r="W21" s="46">
        <f t="shared" si="5"/>
        <v>18.084620390455534</v>
      </c>
      <c r="X21" s="47">
        <v>75090</v>
      </c>
      <c r="Y21" s="47">
        <v>44271.2</v>
      </c>
      <c r="Z21" s="48">
        <f t="shared" si="6"/>
        <v>58.957517645492075</v>
      </c>
    </row>
    <row r="22" spans="1:26" ht="27.75" customHeight="1">
      <c r="A22" s="18"/>
      <c r="B22" s="43" t="s">
        <v>26</v>
      </c>
      <c r="C22" s="101">
        <v>504196</v>
      </c>
      <c r="D22" s="96">
        <v>626353.11</v>
      </c>
      <c r="E22" s="44">
        <f t="shared" si="0"/>
        <v>124.22809978659093</v>
      </c>
      <c r="F22" s="45">
        <v>567449</v>
      </c>
      <c r="G22" s="45">
        <v>334654.31</v>
      </c>
      <c r="H22" s="46">
        <f t="shared" si="1"/>
        <v>58.97522244289796</v>
      </c>
      <c r="I22" s="67">
        <v>302296</v>
      </c>
      <c r="J22" s="67">
        <v>178838.19</v>
      </c>
      <c r="K22" s="46">
        <f t="shared" si="2"/>
        <v>59.15995911292244</v>
      </c>
      <c r="L22" s="45"/>
      <c r="M22" s="45"/>
      <c r="N22" s="45"/>
      <c r="O22" s="47"/>
      <c r="P22" s="47"/>
      <c r="Q22" s="46"/>
      <c r="R22" s="49"/>
      <c r="S22" s="49"/>
      <c r="T22" s="45"/>
      <c r="U22" s="69">
        <v>144777</v>
      </c>
      <c r="V22" s="69">
        <v>106875.69</v>
      </c>
      <c r="W22" s="46">
        <f t="shared" si="5"/>
        <v>73.82090387285274</v>
      </c>
      <c r="X22" s="47">
        <v>106162</v>
      </c>
      <c r="Y22" s="47">
        <v>48940.43</v>
      </c>
      <c r="Z22" s="48">
        <f t="shared" si="6"/>
        <v>46.09976262692866</v>
      </c>
    </row>
    <row r="23" spans="1:30" ht="26.25" thickBot="1">
      <c r="A23" s="18"/>
      <c r="B23" s="43" t="s">
        <v>27</v>
      </c>
      <c r="C23" s="101">
        <v>364696</v>
      </c>
      <c r="D23" s="96">
        <v>497473.62</v>
      </c>
      <c r="E23" s="44">
        <f t="shared" si="0"/>
        <v>136.40775330686378</v>
      </c>
      <c r="F23" s="45">
        <v>352676</v>
      </c>
      <c r="G23" s="45">
        <v>234162.04</v>
      </c>
      <c r="H23" s="46">
        <f t="shared" si="1"/>
        <v>66.39579670859372</v>
      </c>
      <c r="I23" s="67">
        <v>228099</v>
      </c>
      <c r="J23" s="67">
        <v>156721.96</v>
      </c>
      <c r="K23" s="46">
        <f t="shared" si="2"/>
        <v>68.70786807482715</v>
      </c>
      <c r="L23" s="45"/>
      <c r="M23" s="45"/>
      <c r="N23" s="45"/>
      <c r="O23" s="47"/>
      <c r="P23" s="47"/>
      <c r="Q23" s="46"/>
      <c r="R23" s="49"/>
      <c r="S23" s="49"/>
      <c r="T23" s="45"/>
      <c r="U23" s="69">
        <v>40800</v>
      </c>
      <c r="V23" s="69">
        <v>12000</v>
      </c>
      <c r="W23" s="46">
        <f t="shared" si="5"/>
        <v>29.411764705882355</v>
      </c>
      <c r="X23" s="47">
        <v>83777</v>
      </c>
      <c r="Y23" s="47">
        <v>65440.08</v>
      </c>
      <c r="Z23" s="48">
        <f t="shared" si="6"/>
        <v>78.11222650608163</v>
      </c>
      <c r="AD23" s="71"/>
    </row>
    <row r="24" spans="1:26" ht="37.5" customHeight="1" thickBot="1">
      <c r="A24" s="18"/>
      <c r="B24" s="72" t="s">
        <v>28</v>
      </c>
      <c r="C24" s="102">
        <f>SUM(C18:C23)</f>
        <v>2926283</v>
      </c>
      <c r="D24" s="73">
        <f>SUM(D18:D23)</f>
        <v>3384338.73</v>
      </c>
      <c r="E24" s="59">
        <f t="shared" si="0"/>
        <v>115.65315897334605</v>
      </c>
      <c r="F24" s="73">
        <f>SUM(F18:F23)</f>
        <v>3036730</v>
      </c>
      <c r="G24" s="73">
        <f>SUM(G18:G23)</f>
        <v>1755685.8800000001</v>
      </c>
      <c r="H24" s="61">
        <f t="shared" si="1"/>
        <v>57.81501417643321</v>
      </c>
      <c r="I24" s="60">
        <f>SUM(I18:I23)</f>
        <v>1452020</v>
      </c>
      <c r="J24" s="60">
        <f>SUM(J18:J23)</f>
        <v>882273.1599999999</v>
      </c>
      <c r="K24" s="61">
        <f t="shared" si="2"/>
        <v>60.76177738598641</v>
      </c>
      <c r="L24" s="60">
        <f>SUM(L18:L23)</f>
        <v>0</v>
      </c>
      <c r="M24" s="60">
        <f>SUM(M18:M23)</f>
        <v>0</v>
      </c>
      <c r="N24" s="60">
        <f>SUM(N18:N23)</f>
        <v>0</v>
      </c>
      <c r="O24" s="60">
        <f>SUM(O18:O23)</f>
        <v>708024</v>
      </c>
      <c r="P24" s="60">
        <f>SUM(P18:P23)</f>
        <v>430525.24</v>
      </c>
      <c r="Q24" s="61">
        <f>P24/O24*100</f>
        <v>60.80658847722676</v>
      </c>
      <c r="R24" s="60"/>
      <c r="S24" s="60"/>
      <c r="T24" s="60"/>
      <c r="U24" s="60">
        <f>SUM(U18:U23)</f>
        <v>311077</v>
      </c>
      <c r="V24" s="60">
        <f>SUM(V18:V23)</f>
        <v>150202.87</v>
      </c>
      <c r="W24" s="61">
        <f t="shared" si="5"/>
        <v>48.28478801068545</v>
      </c>
      <c r="X24" s="60">
        <f>SUM(X18:X23)</f>
        <v>550595</v>
      </c>
      <c r="Y24" s="60">
        <f>SUM(Y18:Y23)</f>
        <v>292684.61</v>
      </c>
      <c r="Z24" s="62">
        <f t="shared" si="6"/>
        <v>53.15787647908172</v>
      </c>
    </row>
    <row r="25" spans="1:26" ht="22.5" customHeight="1" thickBot="1">
      <c r="A25" s="18"/>
      <c r="B25" s="74" t="s">
        <v>29</v>
      </c>
      <c r="C25" s="103">
        <f>C10+C17+C24</f>
        <v>24641936</v>
      </c>
      <c r="D25" s="104">
        <f>D10+D17+D24</f>
        <v>24368251.38</v>
      </c>
      <c r="E25" s="75">
        <f t="shared" si="0"/>
        <v>98.88935422931056</v>
      </c>
      <c r="F25" s="76">
        <f>F10+F17+F24</f>
        <v>25383677</v>
      </c>
      <c r="G25" s="77">
        <f>G10+G17+G24</f>
        <v>12941635.700000001</v>
      </c>
      <c r="H25" s="75">
        <f t="shared" si="1"/>
        <v>50.98408595413502</v>
      </c>
      <c r="I25" s="77">
        <f>I10+I17+I24</f>
        <v>6627493</v>
      </c>
      <c r="J25" s="77">
        <f>J10+J17+J24</f>
        <v>3503860.8100000005</v>
      </c>
      <c r="K25" s="75">
        <f t="shared" si="2"/>
        <v>52.86857051376743</v>
      </c>
      <c r="L25" s="77">
        <f>L10+L17+L24</f>
        <v>202318</v>
      </c>
      <c r="M25" s="77">
        <f>M10+M17+M24</f>
        <v>124064.49</v>
      </c>
      <c r="N25" s="75">
        <f>N10+N17+N24</f>
        <v>61.321528484860465</v>
      </c>
      <c r="O25" s="77">
        <f>O10+O17+O24</f>
        <v>9193785</v>
      </c>
      <c r="P25" s="77">
        <f>P10+P17+P24</f>
        <v>5012291.96</v>
      </c>
      <c r="Q25" s="75">
        <f>P25/O25*100</f>
        <v>54.51826380538593</v>
      </c>
      <c r="R25" s="77"/>
      <c r="S25" s="77"/>
      <c r="T25" s="76"/>
      <c r="U25" s="77">
        <f>U10+U17+U24</f>
        <v>5305894</v>
      </c>
      <c r="V25" s="77">
        <f>V10+V17+V24</f>
        <v>2930763.02</v>
      </c>
      <c r="W25" s="75">
        <f t="shared" si="5"/>
        <v>55.235988883306</v>
      </c>
      <c r="X25" s="77">
        <f>X10+X17+X24</f>
        <v>1976603</v>
      </c>
      <c r="Y25" s="77">
        <f>Y10+Y17+Y24</f>
        <v>955974.65</v>
      </c>
      <c r="Z25" s="78">
        <f t="shared" si="6"/>
        <v>48.36452489447805</v>
      </c>
    </row>
    <row r="26" spans="1:26" ht="28.5" customHeight="1" thickBot="1">
      <c r="A26" s="57"/>
      <c r="B26" s="79" t="s">
        <v>30</v>
      </c>
      <c r="C26" s="79">
        <v>122087220</v>
      </c>
      <c r="D26" s="79">
        <v>97928575.57</v>
      </c>
      <c r="E26" s="80">
        <f t="shared" si="0"/>
        <v>80.21197924729549</v>
      </c>
      <c r="F26" s="81">
        <v>143160257</v>
      </c>
      <c r="G26" s="81">
        <v>84109781.05999997</v>
      </c>
      <c r="H26" s="80">
        <f t="shared" si="1"/>
        <v>58.75218641162399</v>
      </c>
      <c r="I26" s="82">
        <v>1107070</v>
      </c>
      <c r="J26" s="82">
        <v>585968.99</v>
      </c>
      <c r="K26" s="80">
        <f t="shared" si="2"/>
        <v>52.92971447153296</v>
      </c>
      <c r="L26" s="83"/>
      <c r="M26" s="81"/>
      <c r="N26" s="80"/>
      <c r="O26" s="83">
        <v>48520496</v>
      </c>
      <c r="P26" s="82">
        <v>23090399.359999996</v>
      </c>
      <c r="Q26" s="80">
        <f>P26/O26*100</f>
        <v>47.58895984905017</v>
      </c>
      <c r="R26" s="83">
        <v>14436689</v>
      </c>
      <c r="S26" s="82">
        <v>6569951.130000001</v>
      </c>
      <c r="T26" s="80">
        <f>S26/R26*100</f>
        <v>45.508711381120705</v>
      </c>
      <c r="U26" s="83"/>
      <c r="V26" s="82"/>
      <c r="W26" s="46"/>
      <c r="X26" s="83">
        <v>2520281</v>
      </c>
      <c r="Y26" s="82">
        <v>1406205.54</v>
      </c>
      <c r="Z26" s="84">
        <f t="shared" si="6"/>
        <v>55.795585492252656</v>
      </c>
    </row>
    <row r="27" spans="1:26" ht="24.75" customHeight="1" thickBot="1">
      <c r="A27" s="35"/>
      <c r="B27" s="85" t="s">
        <v>31</v>
      </c>
      <c r="C27" s="87">
        <f>C25+C26</f>
        <v>146729156</v>
      </c>
      <c r="D27" s="105">
        <f>D25+D26</f>
        <v>122296826.94999999</v>
      </c>
      <c r="E27" s="86">
        <f t="shared" si="0"/>
        <v>83.34868834793815</v>
      </c>
      <c r="F27" s="87">
        <f>F25+F26</f>
        <v>168543934</v>
      </c>
      <c r="G27" s="87">
        <f>G25+G26</f>
        <v>97051416.75999998</v>
      </c>
      <c r="H27" s="86">
        <f t="shared" si="1"/>
        <v>57.58226621196583</v>
      </c>
      <c r="I27" s="88">
        <f>I25+I26</f>
        <v>7734563</v>
      </c>
      <c r="J27" s="88">
        <f>J25+J26</f>
        <v>4089829.8000000007</v>
      </c>
      <c r="K27" s="89">
        <f t="shared" si="2"/>
        <v>52.87732222234146</v>
      </c>
      <c r="L27" s="90">
        <f>L25+L26</f>
        <v>202318</v>
      </c>
      <c r="M27" s="90">
        <f>M25+M26</f>
        <v>124064.49</v>
      </c>
      <c r="N27" s="89">
        <f>N25+N26</f>
        <v>61.321528484860465</v>
      </c>
      <c r="O27" s="90">
        <f>O25+O26</f>
        <v>57714281</v>
      </c>
      <c r="P27" s="90">
        <f>P25+P26</f>
        <v>28102691.319999997</v>
      </c>
      <c r="Q27" s="89">
        <f>P27/O27*100</f>
        <v>48.692785967480035</v>
      </c>
      <c r="R27" s="90">
        <f>R25+R26</f>
        <v>14436689</v>
      </c>
      <c r="S27" s="90">
        <f>S25+S26</f>
        <v>6569951.130000001</v>
      </c>
      <c r="T27" s="89">
        <f>S27/R27*100</f>
        <v>45.508711381120705</v>
      </c>
      <c r="U27" s="90">
        <f>U25+U26</f>
        <v>5305894</v>
      </c>
      <c r="V27" s="90">
        <f>V25+V26</f>
        <v>2930763.02</v>
      </c>
      <c r="W27" s="89">
        <f>V27/U27*100</f>
        <v>55.235988883306</v>
      </c>
      <c r="X27" s="90">
        <f>X25+X26</f>
        <v>4496884</v>
      </c>
      <c r="Y27" s="90">
        <f>Y25+Y26</f>
        <v>2362180.19</v>
      </c>
      <c r="Z27" s="91">
        <f t="shared" si="6"/>
        <v>52.5292667100152</v>
      </c>
    </row>
    <row r="28" spans="6:39" ht="26.25" customHeight="1">
      <c r="F28" s="92"/>
      <c r="G28" s="92"/>
      <c r="H28" s="92"/>
      <c r="I28" s="93"/>
      <c r="J28" s="94"/>
      <c r="K28" s="93"/>
      <c r="L28" s="93"/>
      <c r="M28" s="93"/>
      <c r="N28" s="93"/>
      <c r="O28" s="93"/>
      <c r="P28" s="94"/>
      <c r="Q28" s="93"/>
      <c r="R28" s="93"/>
      <c r="S28" s="94"/>
      <c r="T28" s="93"/>
      <c r="U28" s="93"/>
      <c r="V28" s="93"/>
      <c r="W28" s="93"/>
      <c r="X28" s="93"/>
      <c r="Y28" s="94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2019-02-18T09:42:21Z</cp:lastPrinted>
  <dcterms:created xsi:type="dcterms:W3CDTF">2019-02-18T09:41:55Z</dcterms:created>
  <dcterms:modified xsi:type="dcterms:W3CDTF">2019-02-18T09:43:30Z</dcterms:modified>
  <cp:category/>
  <cp:version/>
  <cp:contentType/>
  <cp:contentStatus/>
</cp:coreProperties>
</file>