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<sst xmlns="http://schemas.openxmlformats.org/spreadsheetml/2006/main" count="53" uniqueCount="33">
  <si>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18.06.2019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</si>
  <si>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</si>
  <si>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</si>
  <si>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</si>
  <si>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</si>
  <si>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</si>
  <si>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</si>
  <si>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</si>
  <si>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</si>
  <si>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</si>
  <si>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</si>
  <si>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січень-червень</t>
  </si>
  <si>
    <t>надійшло за січень-червень</t>
  </si>
  <si>
    <t>%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</si>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</sst>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L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4" sqref="AA4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43634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31869683</v>
      </c>
      <c r="D10" s="37">
        <v>28105529.02</v>
      </c>
      <c r="E10" s="38">
        <f aca="true" t="shared" si="0" ref="E10:E27">D10/C10*100</f>
        <v>88.18891929361205</v>
      </c>
      <c r="F10" s="39">
        <v>32654769</v>
      </c>
      <c r="G10" s="39">
        <v>24654078.869999997</v>
      </c>
      <c r="H10" s="40">
        <f aca="true" t="shared" si="1" ref="H10:H27">G10/F10*100</f>
        <v>75.49916788570758</v>
      </c>
      <c r="I10" s="39">
        <v>4431042</v>
      </c>
      <c r="J10" s="39">
        <v>3117888.17</v>
      </c>
      <c r="K10" s="40">
        <f aca="true" t="shared" si="2" ref="K10:K27">J10/I10*100</f>
        <v>70.36467201168483</v>
      </c>
      <c r="L10" s="39"/>
      <c r="M10" s="39"/>
      <c r="N10" s="39"/>
      <c r="O10" s="41">
        <v>11714165</v>
      </c>
      <c r="P10" s="41">
        <v>9800792.09</v>
      </c>
      <c r="Q10" s="40">
        <f>P10/O10*100</f>
        <v>83.66616049884904</v>
      </c>
      <c r="R10" s="42"/>
      <c r="S10" s="42"/>
      <c r="T10" s="39"/>
      <c r="U10" s="41">
        <v>13198950</v>
      </c>
      <c r="V10" s="41">
        <v>10598924.8</v>
      </c>
      <c r="W10" s="40">
        <f aca="true" t="shared" si="3" ref="W10:W17">V10/U10*100</f>
        <v>80.30127244970244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5356418</v>
      </c>
      <c r="D11" s="45">
        <v>5196493.31</v>
      </c>
      <c r="E11" s="46">
        <f t="shared" si="0"/>
        <v>97.01433513963995</v>
      </c>
      <c r="F11" s="47">
        <v>5679188</v>
      </c>
      <c r="G11" s="47">
        <v>4123295.77</v>
      </c>
      <c r="H11" s="48">
        <f t="shared" si="1"/>
        <v>72.60361463645859</v>
      </c>
      <c r="I11" s="47">
        <v>1478750</v>
      </c>
      <c r="J11" s="47">
        <v>1198941.36</v>
      </c>
      <c r="K11" s="48">
        <f t="shared" si="2"/>
        <v>81.07802941673712</v>
      </c>
      <c r="L11" s="49"/>
      <c r="M11" s="47"/>
      <c r="N11" s="47"/>
      <c r="O11" s="49">
        <v>1853906</v>
      </c>
      <c r="P11" s="49">
        <v>1439927.87</v>
      </c>
      <c r="Q11" s="48">
        <f>P11/O11*100</f>
        <v>77.66995036425796</v>
      </c>
      <c r="R11" s="47"/>
      <c r="S11" s="47"/>
      <c r="T11" s="47"/>
      <c r="U11" s="49">
        <v>1446593</v>
      </c>
      <c r="V11" s="49">
        <v>752215</v>
      </c>
      <c r="W11" s="48">
        <f t="shared" si="3"/>
        <v>51.99907645066719</v>
      </c>
      <c r="X11" s="49">
        <v>723260</v>
      </c>
      <c r="Y11" s="49">
        <v>572513.06</v>
      </c>
      <c r="Z11" s="50">
        <f aca="true" t="shared" si="4" ref="Z11:Z17">Y11/X11*100</f>
        <v>79.15729613140503</v>
      </c>
    </row>
    <row r="12" spans="1:26" ht="25.5">
      <c r="A12" s="18"/>
      <c r="B12" s="44" t="s">
        <v>17</v>
      </c>
      <c r="C12" s="45">
        <v>5610799</v>
      </c>
      <c r="D12" s="45">
        <v>5459313.34</v>
      </c>
      <c r="E12" s="46">
        <f t="shared" si="0"/>
        <v>97.30010538605998</v>
      </c>
      <c r="F12" s="47">
        <v>5935209</v>
      </c>
      <c r="G12" s="47">
        <v>3926469.91</v>
      </c>
      <c r="H12" s="48">
        <f t="shared" si="1"/>
        <v>66.1555458282935</v>
      </c>
      <c r="I12" s="47">
        <v>2321622</v>
      </c>
      <c r="J12" s="47">
        <v>1584061.85</v>
      </c>
      <c r="K12" s="48">
        <f t="shared" si="2"/>
        <v>68.23082525923687</v>
      </c>
      <c r="L12" s="51"/>
      <c r="M12" s="51"/>
      <c r="N12" s="47"/>
      <c r="O12" s="49">
        <v>1694702</v>
      </c>
      <c r="P12" s="49">
        <v>1294110.84</v>
      </c>
      <c r="Q12" s="48">
        <f>P12/O12*100</f>
        <v>76.36214744539159</v>
      </c>
      <c r="R12" s="51"/>
      <c r="S12" s="51"/>
      <c r="T12" s="47"/>
      <c r="U12" s="49">
        <v>871928</v>
      </c>
      <c r="V12" s="49">
        <v>266870.95</v>
      </c>
      <c r="W12" s="48">
        <f t="shared" si="3"/>
        <v>30.606993926103993</v>
      </c>
      <c r="X12" s="49">
        <v>499489</v>
      </c>
      <c r="Y12" s="49">
        <v>373260.15</v>
      </c>
      <c r="Z12" s="50">
        <f t="shared" si="4"/>
        <v>74.72840242728068</v>
      </c>
    </row>
    <row r="13" spans="1:26" ht="25.5">
      <c r="A13" s="18"/>
      <c r="B13" s="44" t="s">
        <v>18</v>
      </c>
      <c r="C13" s="45">
        <v>7639255</v>
      </c>
      <c r="D13" s="45">
        <v>7490979.87</v>
      </c>
      <c r="E13" s="46">
        <f t="shared" si="0"/>
        <v>98.05903677780098</v>
      </c>
      <c r="F13" s="47">
        <v>9733412</v>
      </c>
      <c r="G13" s="47">
        <v>7363536.95</v>
      </c>
      <c r="H13" s="48">
        <f t="shared" si="1"/>
        <v>75.65216544825186</v>
      </c>
      <c r="I13" s="47">
        <v>2719936</v>
      </c>
      <c r="J13" s="47">
        <v>2062966.44</v>
      </c>
      <c r="K13" s="48">
        <f t="shared" si="2"/>
        <v>75.84613902680063</v>
      </c>
      <c r="L13" s="51">
        <v>679914</v>
      </c>
      <c r="M13" s="51">
        <v>445554.73</v>
      </c>
      <c r="N13" s="48">
        <f>M13/L13*100</f>
        <v>65.5310421612145</v>
      </c>
      <c r="O13" s="49">
        <v>3464762</v>
      </c>
      <c r="P13" s="49">
        <v>2802066.94</v>
      </c>
      <c r="Q13" s="48">
        <f>P13/O13*100</f>
        <v>80.87328768902454</v>
      </c>
      <c r="R13" s="51"/>
      <c r="S13" s="51"/>
      <c r="T13" s="47"/>
      <c r="U13" s="49">
        <v>1740775</v>
      </c>
      <c r="V13" s="49">
        <v>1447127.04</v>
      </c>
      <c r="W13" s="48">
        <f t="shared" si="3"/>
        <v>83.1311938648016</v>
      </c>
      <c r="X13" s="49">
        <v>725851</v>
      </c>
      <c r="Y13" s="49">
        <v>496004.8</v>
      </c>
      <c r="Z13" s="50">
        <f t="shared" si="4"/>
        <v>68.3342449070126</v>
      </c>
    </row>
    <row r="14" spans="1:26" ht="25.5">
      <c r="A14" s="18"/>
      <c r="B14" s="44" t="s">
        <v>19</v>
      </c>
      <c r="C14" s="45">
        <v>2150358</v>
      </c>
      <c r="D14" s="45">
        <v>2105843.74</v>
      </c>
      <c r="E14" s="46">
        <f t="shared" si="0"/>
        <v>97.92991399571608</v>
      </c>
      <c r="F14" s="47">
        <v>2221411</v>
      </c>
      <c r="G14" s="47">
        <v>1836117.1</v>
      </c>
      <c r="H14" s="48">
        <f t="shared" si="1"/>
        <v>82.65544286941949</v>
      </c>
      <c r="I14" s="47">
        <v>649487</v>
      </c>
      <c r="J14" s="47">
        <v>620561.11</v>
      </c>
      <c r="K14" s="48">
        <f t="shared" si="2"/>
        <v>95.54634811782222</v>
      </c>
      <c r="L14" s="47"/>
      <c r="M14" s="47"/>
      <c r="N14" s="47"/>
      <c r="O14" s="49">
        <v>1207256</v>
      </c>
      <c r="P14" s="49">
        <v>966240.32</v>
      </c>
      <c r="Q14" s="48">
        <f>P14/O14*100</f>
        <v>80.03607519863226</v>
      </c>
      <c r="R14" s="51"/>
      <c r="S14" s="51"/>
      <c r="T14" s="47"/>
      <c r="U14" s="49">
        <v>66943</v>
      </c>
      <c r="V14" s="49">
        <v>60616.35</v>
      </c>
      <c r="W14" s="48">
        <f t="shared" si="3"/>
        <v>90.54919857191939</v>
      </c>
      <c r="X14" s="49">
        <v>258859</v>
      </c>
      <c r="Y14" s="49">
        <v>188699.32</v>
      </c>
      <c r="Z14" s="50">
        <f t="shared" si="4"/>
        <v>72.89656531161752</v>
      </c>
    </row>
    <row r="15" spans="1:26" ht="25.5">
      <c r="A15" s="18"/>
      <c r="B15" s="44" t="s">
        <v>20</v>
      </c>
      <c r="C15" s="45">
        <v>2471074</v>
      </c>
      <c r="D15" s="45">
        <v>2388899.2</v>
      </c>
      <c r="E15" s="46">
        <f t="shared" si="0"/>
        <v>96.67453099340612</v>
      </c>
      <c r="F15" s="47">
        <v>3459784</v>
      </c>
      <c r="G15" s="47">
        <v>1705116.63</v>
      </c>
      <c r="H15" s="48">
        <f t="shared" si="1"/>
        <v>49.283904139680395</v>
      </c>
      <c r="I15" s="47">
        <v>1021178</v>
      </c>
      <c r="J15" s="47">
        <v>798478.39</v>
      </c>
      <c r="K15" s="48">
        <f t="shared" si="2"/>
        <v>78.19189112965614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1711391</v>
      </c>
      <c r="V15" s="49">
        <v>505798.95</v>
      </c>
      <c r="W15" s="48">
        <f t="shared" si="3"/>
        <v>29.55484456795671</v>
      </c>
      <c r="X15" s="49">
        <v>230515</v>
      </c>
      <c r="Y15" s="49">
        <v>143651.96</v>
      </c>
      <c r="Z15" s="50">
        <f t="shared" si="4"/>
        <v>62.317836149491356</v>
      </c>
    </row>
    <row r="16" spans="1:26" ht="26.25" thickBot="1">
      <c r="A16" s="35"/>
      <c r="B16" s="52" t="s">
        <v>21</v>
      </c>
      <c r="C16" s="53">
        <v>18258554</v>
      </c>
      <c r="D16" s="53">
        <v>19303669.15</v>
      </c>
      <c r="E16" s="54">
        <f t="shared" si="0"/>
        <v>105.7239754582975</v>
      </c>
      <c r="F16" s="55">
        <v>16907141</v>
      </c>
      <c r="G16" s="55">
        <v>13291942.030000001</v>
      </c>
      <c r="H16" s="54">
        <f t="shared" si="1"/>
        <v>78.61732524736146</v>
      </c>
      <c r="I16" s="55">
        <v>3885058</v>
      </c>
      <c r="J16" s="55">
        <v>3006200.47</v>
      </c>
      <c r="K16" s="54">
        <f t="shared" si="2"/>
        <v>77.37852227688751</v>
      </c>
      <c r="L16" s="56"/>
      <c r="M16" s="56"/>
      <c r="N16" s="56"/>
      <c r="O16" s="57">
        <v>5643799</v>
      </c>
      <c r="P16" s="57">
        <v>4765562.63</v>
      </c>
      <c r="Q16" s="54">
        <f>P16/O16*100</f>
        <v>84.43891481606627</v>
      </c>
      <c r="R16" s="58"/>
      <c r="S16" s="58"/>
      <c r="T16" s="56"/>
      <c r="U16" s="57">
        <v>3675200</v>
      </c>
      <c r="V16" s="57">
        <v>2984957.99</v>
      </c>
      <c r="W16" s="54">
        <f t="shared" si="3"/>
        <v>81.21892658902917</v>
      </c>
      <c r="X16" s="57">
        <v>1580842</v>
      </c>
      <c r="Y16" s="57">
        <v>1046407.27</v>
      </c>
      <c r="Z16" s="59">
        <f t="shared" si="4"/>
        <v>66.19303320635458</v>
      </c>
    </row>
    <row r="17" spans="1:26" ht="26.25" thickBot="1">
      <c r="A17" s="60"/>
      <c r="B17" s="61" t="s">
        <v>22</v>
      </c>
      <c r="C17" s="62">
        <f>SUM(C11:C16)</f>
        <v>41486458</v>
      </c>
      <c r="D17" s="62">
        <f>SUM(D11:D16)</f>
        <v>41945198.61</v>
      </c>
      <c r="E17" s="63">
        <f t="shared" si="0"/>
        <v>101.10575988434587</v>
      </c>
      <c r="F17" s="64">
        <f>SUM(F11:F16)</f>
        <v>43936145</v>
      </c>
      <c r="G17" s="64">
        <f>SUM(G11:G16)</f>
        <v>32246478.39</v>
      </c>
      <c r="H17" s="65">
        <f t="shared" si="1"/>
        <v>73.39396387643932</v>
      </c>
      <c r="I17" s="64">
        <f>SUM(I11:I16)</f>
        <v>12076031</v>
      </c>
      <c r="J17" s="64">
        <f>SUM(J11:J16)</f>
        <v>9271209.620000001</v>
      </c>
      <c r="K17" s="65">
        <f t="shared" si="2"/>
        <v>76.7736487261419</v>
      </c>
      <c r="L17" s="64">
        <f>SUM(L11:L16)</f>
        <v>679914</v>
      </c>
      <c r="M17" s="64">
        <f>SUM(M11:M16)</f>
        <v>445554.73</v>
      </c>
      <c r="N17" s="65">
        <f>M17/L17*100</f>
        <v>65.5310421612145</v>
      </c>
      <c r="O17" s="64">
        <f>SUM(O11:O16)</f>
        <v>13864425</v>
      </c>
      <c r="P17" s="64">
        <f>SUM(P11:P16)</f>
        <v>11267908.600000001</v>
      </c>
      <c r="Q17" s="65">
        <f>P17/O17*100</f>
        <v>81.27209458740626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9512830</v>
      </c>
      <c r="V17" s="64">
        <f>SUM(V11:V16)</f>
        <v>6017586.280000001</v>
      </c>
      <c r="W17" s="65">
        <f t="shared" si="3"/>
        <v>63.25758244392049</v>
      </c>
      <c r="X17" s="64">
        <f>SUM(X11:X16)</f>
        <v>4018816</v>
      </c>
      <c r="Y17" s="64">
        <f>SUM(Y11:Y16)</f>
        <v>2820536.56</v>
      </c>
      <c r="Z17" s="66">
        <f t="shared" si="4"/>
        <v>70.18327188903399</v>
      </c>
    </row>
    <row r="18" spans="1:26" ht="25.5">
      <c r="A18" s="18"/>
      <c r="B18" s="67" t="s">
        <v>23</v>
      </c>
      <c r="C18" s="68">
        <v>716691</v>
      </c>
      <c r="D18" s="69">
        <v>1002490.08</v>
      </c>
      <c r="E18" s="70">
        <f t="shared" si="0"/>
        <v>139.87758741214833</v>
      </c>
      <c r="F18" s="71">
        <v>765823</v>
      </c>
      <c r="G18" s="71">
        <v>685070.43</v>
      </c>
      <c r="H18" s="72">
        <f t="shared" si="1"/>
        <v>89.45545250012078</v>
      </c>
      <c r="I18" s="73">
        <v>692890</v>
      </c>
      <c r="J18" s="73">
        <v>645686.65</v>
      </c>
      <c r="K18" s="72">
        <f t="shared" si="2"/>
        <v>93.18746842933223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72333</v>
      </c>
      <c r="V18" s="75">
        <v>39383.78</v>
      </c>
      <c r="W18" s="72"/>
      <c r="X18" s="74"/>
      <c r="Y18" s="74"/>
      <c r="Z18" s="76"/>
    </row>
    <row r="19" spans="1:26" ht="25.5">
      <c r="A19" s="18"/>
      <c r="B19" s="44" t="s">
        <v>24</v>
      </c>
      <c r="C19" s="77">
        <v>3428435</v>
      </c>
      <c r="D19" s="45">
        <v>3399830.28</v>
      </c>
      <c r="E19" s="46">
        <f t="shared" si="0"/>
        <v>99.16566246698567</v>
      </c>
      <c r="F19" s="47">
        <v>3574613</v>
      </c>
      <c r="G19" s="47">
        <v>2918319.33</v>
      </c>
      <c r="H19" s="48">
        <f t="shared" si="1"/>
        <v>81.64014761877719</v>
      </c>
      <c r="I19" s="73">
        <v>1052870</v>
      </c>
      <c r="J19" s="73">
        <v>880708.78</v>
      </c>
      <c r="K19" s="48">
        <f t="shared" si="2"/>
        <v>83.64838774017686</v>
      </c>
      <c r="L19" s="47"/>
      <c r="M19" s="47"/>
      <c r="N19" s="47"/>
      <c r="O19" s="49">
        <v>1957451</v>
      </c>
      <c r="P19" s="49">
        <v>1611819.75</v>
      </c>
      <c r="Q19" s="48">
        <f>P19/O19*100</f>
        <v>82.34278916815798</v>
      </c>
      <c r="R19" s="51"/>
      <c r="S19" s="51"/>
      <c r="T19" s="47"/>
      <c r="U19" s="75">
        <v>74000</v>
      </c>
      <c r="V19" s="75">
        <v>69491</v>
      </c>
      <c r="W19" s="48">
        <f aca="true" t="shared" si="5" ref="W19:W25">V19/U19*100</f>
        <v>93.90675675675676</v>
      </c>
      <c r="X19" s="49">
        <v>474416</v>
      </c>
      <c r="Y19" s="49">
        <v>349932.53</v>
      </c>
      <c r="Z19" s="50">
        <f aca="true" t="shared" si="6" ref="Z19:Z27">Y19/X19*100</f>
        <v>73.76069314694277</v>
      </c>
    </row>
    <row r="20" spans="1:26" ht="25.5">
      <c r="A20" s="18"/>
      <c r="B20" s="44" t="s">
        <v>25</v>
      </c>
      <c r="C20" s="77">
        <v>816458</v>
      </c>
      <c r="D20" s="45">
        <v>1243835.19</v>
      </c>
      <c r="E20" s="46">
        <f t="shared" si="0"/>
        <v>152.3452755683697</v>
      </c>
      <c r="F20" s="47">
        <v>969931</v>
      </c>
      <c r="G20" s="47">
        <v>624207.29</v>
      </c>
      <c r="H20" s="48">
        <f t="shared" si="1"/>
        <v>64.35584490030735</v>
      </c>
      <c r="I20" s="73">
        <v>533696</v>
      </c>
      <c r="J20" s="73">
        <v>383397.62</v>
      </c>
      <c r="K20" s="48">
        <f t="shared" si="2"/>
        <v>71.83820377143543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106900</v>
      </c>
      <c r="V20" s="75">
        <v>27676.87</v>
      </c>
      <c r="W20" s="48">
        <f t="shared" si="5"/>
        <v>25.89043030869972</v>
      </c>
      <c r="X20" s="49">
        <v>328735</v>
      </c>
      <c r="Y20" s="49">
        <v>213132.8</v>
      </c>
      <c r="Z20" s="50">
        <f t="shared" si="6"/>
        <v>64.83422817771152</v>
      </c>
    </row>
    <row r="21" spans="1:26" ht="25.5">
      <c r="A21" s="18"/>
      <c r="B21" s="44" t="s">
        <v>26</v>
      </c>
      <c r="C21" s="77">
        <v>1879869</v>
      </c>
      <c r="D21" s="45">
        <v>1517975.65</v>
      </c>
      <c r="E21" s="46">
        <f t="shared" si="0"/>
        <v>80.74901229819737</v>
      </c>
      <c r="F21" s="47">
        <v>2174919</v>
      </c>
      <c r="G21" s="47">
        <v>1203321.2</v>
      </c>
      <c r="H21" s="48">
        <f t="shared" si="1"/>
        <v>55.32717310391789</v>
      </c>
      <c r="I21" s="73">
        <v>860521</v>
      </c>
      <c r="J21" s="73">
        <v>641432.62</v>
      </c>
      <c r="K21" s="48">
        <f t="shared" si="2"/>
        <v>74.54003098123114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622914</v>
      </c>
      <c r="V21" s="75">
        <v>371523.93</v>
      </c>
      <c r="W21" s="48">
        <f t="shared" si="5"/>
        <v>59.64289291940782</v>
      </c>
      <c r="X21" s="49">
        <v>245834</v>
      </c>
      <c r="Y21" s="49">
        <v>156219.85</v>
      </c>
      <c r="Z21" s="50">
        <f t="shared" si="6"/>
        <v>63.546885296582246</v>
      </c>
    </row>
    <row r="22" spans="1:26" ht="27.75" customHeight="1">
      <c r="A22" s="18"/>
      <c r="B22" s="44" t="s">
        <v>27</v>
      </c>
      <c r="C22" s="77">
        <v>2199167</v>
      </c>
      <c r="D22" s="45">
        <v>2178092.32</v>
      </c>
      <c r="E22" s="46">
        <f t="shared" si="0"/>
        <v>99.04169715169425</v>
      </c>
      <c r="F22" s="47">
        <v>3094567</v>
      </c>
      <c r="G22" s="47">
        <v>2411369.02</v>
      </c>
      <c r="H22" s="48">
        <f t="shared" si="1"/>
        <v>77.92266317064713</v>
      </c>
      <c r="I22" s="73">
        <v>1053952</v>
      </c>
      <c r="J22" s="73">
        <v>817732.72</v>
      </c>
      <c r="K22" s="48">
        <f t="shared" si="2"/>
        <v>77.58728291231479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1335030</v>
      </c>
      <c r="V22" s="75">
        <v>1158319.16</v>
      </c>
      <c r="W22" s="48">
        <f t="shared" si="5"/>
        <v>86.76353040755637</v>
      </c>
      <c r="X22" s="49">
        <v>290265</v>
      </c>
      <c r="Y22" s="49">
        <v>226451.65</v>
      </c>
      <c r="Z22" s="50">
        <f t="shared" si="6"/>
        <v>78.01548584913786</v>
      </c>
    </row>
    <row r="23" spans="1:30" ht="26.25" thickBot="1">
      <c r="A23" s="18"/>
      <c r="B23" s="44" t="s">
        <v>28</v>
      </c>
      <c r="C23" s="77">
        <v>1237684</v>
      </c>
      <c r="D23" s="45">
        <v>1391676.92</v>
      </c>
      <c r="E23" s="46">
        <f t="shared" si="0"/>
        <v>112.44202235788778</v>
      </c>
      <c r="F23" s="47">
        <v>1463650</v>
      </c>
      <c r="G23" s="47">
        <v>1014504.32</v>
      </c>
      <c r="H23" s="48">
        <f t="shared" si="1"/>
        <v>69.31331397533563</v>
      </c>
      <c r="I23" s="73">
        <v>635741</v>
      </c>
      <c r="J23" s="73">
        <v>546366.69</v>
      </c>
      <c r="K23" s="48">
        <f t="shared" si="2"/>
        <v>85.94171053935486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311080</v>
      </c>
      <c r="V23" s="75">
        <v>242890.96</v>
      </c>
      <c r="W23" s="48">
        <f t="shared" si="5"/>
        <v>78.07990227594188</v>
      </c>
      <c r="X23" s="49">
        <v>267629</v>
      </c>
      <c r="Y23" s="49">
        <v>213246.67</v>
      </c>
      <c r="Z23" s="50">
        <f t="shared" si="6"/>
        <v>79.67995620803427</v>
      </c>
      <c r="AD23" s="78"/>
    </row>
    <row r="24" spans="1:26" ht="37.5" customHeight="1" thickBot="1">
      <c r="A24" s="18"/>
      <c r="B24" s="79" t="s">
        <v>29</v>
      </c>
      <c r="C24" s="80">
        <f>SUM(C18:C23)</f>
        <v>10278304</v>
      </c>
      <c r="D24" s="81">
        <f>SUM(D18:D23)</f>
        <v>10733900.44</v>
      </c>
      <c r="E24" s="63">
        <f t="shared" si="0"/>
        <v>104.4326032777392</v>
      </c>
      <c r="F24" s="81">
        <f>SUM(F18:F23)</f>
        <v>12043503</v>
      </c>
      <c r="G24" s="81">
        <f>SUM(G18:G23)</f>
        <v>8856791.590000002</v>
      </c>
      <c r="H24" s="65">
        <f t="shared" si="1"/>
        <v>73.53999571387163</v>
      </c>
      <c r="I24" s="64">
        <f>SUM(I18:I23)</f>
        <v>4829670</v>
      </c>
      <c r="J24" s="64">
        <f>SUM(J18:J23)</f>
        <v>3915325.0800000005</v>
      </c>
      <c r="K24" s="65">
        <f t="shared" si="2"/>
        <v>81.06816987496042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1957451</v>
      </c>
      <c r="P24" s="64">
        <f>SUM(P18:P23)</f>
        <v>1611819.75</v>
      </c>
      <c r="Q24" s="65">
        <f>P24/O24*100</f>
        <v>82.34278916815798</v>
      </c>
      <c r="R24" s="64"/>
      <c r="S24" s="64"/>
      <c r="T24" s="64"/>
      <c r="U24" s="64">
        <f>SUM(U18:U23)</f>
        <v>2522257</v>
      </c>
      <c r="V24" s="64">
        <f>SUM(V18:V23)</f>
        <v>1909285.6999999997</v>
      </c>
      <c r="W24" s="65">
        <f t="shared" si="5"/>
        <v>75.69750822378526</v>
      </c>
      <c r="X24" s="64">
        <f>SUM(X18:X23)</f>
        <v>1606879</v>
      </c>
      <c r="Y24" s="64">
        <f>SUM(Y18:Y23)</f>
        <v>1158983.5</v>
      </c>
      <c r="Z24" s="66">
        <f t="shared" si="6"/>
        <v>72.12637043610627</v>
      </c>
    </row>
    <row r="25" spans="1:26" ht="22.5" customHeight="1" thickBot="1">
      <c r="A25" s="18"/>
      <c r="B25" s="82" t="s">
        <v>30</v>
      </c>
      <c r="C25" s="83">
        <f>C10+C17+C24</f>
        <v>83634445</v>
      </c>
      <c r="D25" s="84">
        <f>D10+D17+D24</f>
        <v>80784628.07</v>
      </c>
      <c r="E25" s="85">
        <f t="shared" si="0"/>
        <v>96.59253202433517</v>
      </c>
      <c r="F25" s="86">
        <f>F10+F17+F24</f>
        <v>88634417</v>
      </c>
      <c r="G25" s="87">
        <f>G10+G17+G24</f>
        <v>65757348.85</v>
      </c>
      <c r="H25" s="85">
        <f t="shared" si="1"/>
        <v>74.1894075413166</v>
      </c>
      <c r="I25" s="87">
        <f>I10+I17+I24</f>
        <v>21336743</v>
      </c>
      <c r="J25" s="87">
        <f>J10+J17+J24</f>
        <v>16304422.870000001</v>
      </c>
      <c r="K25" s="85">
        <f t="shared" si="2"/>
        <v>76.4147689738776</v>
      </c>
      <c r="L25" s="87">
        <f>L10+L17+L24</f>
        <v>679914</v>
      </c>
      <c r="M25" s="87">
        <f>M10+M17+M24</f>
        <v>445554.73</v>
      </c>
      <c r="N25" s="85">
        <f>N10+N17+N24</f>
        <v>65.5310421612145</v>
      </c>
      <c r="O25" s="87">
        <f>O10+O17+O24</f>
        <v>27536041</v>
      </c>
      <c r="P25" s="87">
        <f>P10+P17+P24</f>
        <v>22680520.44</v>
      </c>
      <c r="Q25" s="85">
        <f>P25/O25*100</f>
        <v>82.36667151970032</v>
      </c>
      <c r="R25" s="87"/>
      <c r="S25" s="87"/>
      <c r="T25" s="86"/>
      <c r="U25" s="87">
        <f>U10+U17+U24</f>
        <v>25234037</v>
      </c>
      <c r="V25" s="87">
        <f>V10+V17+V24</f>
        <v>18525796.78</v>
      </c>
      <c r="W25" s="85">
        <f t="shared" si="5"/>
        <v>73.4159055881546</v>
      </c>
      <c r="X25" s="87">
        <f>X10+X17+X24</f>
        <v>5625695</v>
      </c>
      <c r="Y25" s="87">
        <f>Y10+Y17+Y24</f>
        <v>3979520.06</v>
      </c>
      <c r="Z25" s="88">
        <f t="shared" si="6"/>
        <v>70.73828318101143</v>
      </c>
    </row>
    <row r="26" spans="1:26" ht="28.5" customHeight="1" thickBot="1">
      <c r="A26" s="60"/>
      <c r="B26" s="89" t="s">
        <v>31</v>
      </c>
      <c r="C26" s="89">
        <v>366655860</v>
      </c>
      <c r="D26" s="89">
        <v>349285236.55</v>
      </c>
      <c r="E26" s="90">
        <f t="shared" si="0"/>
        <v>95.26241761143542</v>
      </c>
      <c r="F26" s="91">
        <v>377086521.99999994</v>
      </c>
      <c r="G26" s="91">
        <v>310773976.26</v>
      </c>
      <c r="H26" s="90">
        <f t="shared" si="1"/>
        <v>82.41450121624874</v>
      </c>
      <c r="I26" s="92">
        <v>3397610</v>
      </c>
      <c r="J26" s="92">
        <v>2385302.37</v>
      </c>
      <c r="K26" s="90">
        <f t="shared" si="2"/>
        <v>70.20530225658625</v>
      </c>
      <c r="L26" s="93"/>
      <c r="M26" s="91"/>
      <c r="N26" s="90"/>
      <c r="O26" s="93">
        <v>147532156</v>
      </c>
      <c r="P26" s="92">
        <v>104806442.73</v>
      </c>
      <c r="Q26" s="90">
        <f>P26/O26*100</f>
        <v>71.03972826778184</v>
      </c>
      <c r="R26" s="93">
        <v>39151182</v>
      </c>
      <c r="S26" s="92">
        <v>31973089.549999997</v>
      </c>
      <c r="T26" s="90">
        <f>S26/R26*100</f>
        <v>81.66570692552781</v>
      </c>
      <c r="U26" s="93"/>
      <c r="V26" s="92"/>
      <c r="W26" s="48"/>
      <c r="X26" s="93">
        <v>8277717</v>
      </c>
      <c r="Y26" s="92">
        <v>6059045.3100000005</v>
      </c>
      <c r="Z26" s="94">
        <f t="shared" si="6"/>
        <v>73.19705795692218</v>
      </c>
    </row>
    <row r="27" spans="1:26" ht="24.75" customHeight="1" thickBot="1">
      <c r="A27" s="35"/>
      <c r="B27" s="95" t="s">
        <v>32</v>
      </c>
      <c r="C27" s="96">
        <f>C25+C26</f>
        <v>450290305</v>
      </c>
      <c r="D27" s="97">
        <f>D25+D26</f>
        <v>430069864.62</v>
      </c>
      <c r="E27" s="98">
        <f t="shared" si="0"/>
        <v>95.50946574788014</v>
      </c>
      <c r="F27" s="96">
        <f>F25+F26</f>
        <v>465720938.99999994</v>
      </c>
      <c r="G27" s="96">
        <f>G25+G26</f>
        <v>376531325.11</v>
      </c>
      <c r="H27" s="98">
        <f t="shared" si="1"/>
        <v>80.84912950628575</v>
      </c>
      <c r="I27" s="99">
        <f>I25+I26</f>
        <v>24734353</v>
      </c>
      <c r="J27" s="99">
        <f>J25+J26</f>
        <v>18689725.240000002</v>
      </c>
      <c r="K27" s="100">
        <f t="shared" si="2"/>
        <v>75.56181170374661</v>
      </c>
      <c r="L27" s="101">
        <f>L25+L26</f>
        <v>679914</v>
      </c>
      <c r="M27" s="101">
        <f>M25+M26</f>
        <v>445554.73</v>
      </c>
      <c r="N27" s="100">
        <f>N25+N26</f>
        <v>65.5310421612145</v>
      </c>
      <c r="O27" s="101">
        <f>O25+O26</f>
        <v>175068197</v>
      </c>
      <c r="P27" s="101">
        <f>P25+P26</f>
        <v>127486963.17</v>
      </c>
      <c r="Q27" s="100">
        <f>P27/O27*100</f>
        <v>72.82131498161256</v>
      </c>
      <c r="R27" s="101">
        <f>R25+R26</f>
        <v>39151182</v>
      </c>
      <c r="S27" s="101">
        <f>S25+S26</f>
        <v>31973089.549999997</v>
      </c>
      <c r="T27" s="100">
        <f>S27/R27*100</f>
        <v>81.66570692552781</v>
      </c>
      <c r="U27" s="101">
        <f>U25+U26</f>
        <v>25234037</v>
      </c>
      <c r="V27" s="101">
        <f>V25+V26</f>
        <v>18525796.78</v>
      </c>
      <c r="W27" s="100">
        <f>V27/U27*100</f>
        <v>73.4159055881546</v>
      </c>
      <c r="X27" s="101">
        <f>X25+X26</f>
        <v>13903412</v>
      </c>
      <c r="Y27" s="101">
        <f>Y25+Y26</f>
        <v>10038565.370000001</v>
      </c>
      <c r="Z27" s="102">
        <f t="shared" si="6"/>
        <v>72.2021714525902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2019-06-19T09:28:42Z</dcterms:created>
  <dcterms:modified xsi:type="dcterms:W3CDTF">2019-06-19T09:29:19Z</dcterms:modified>
  <cp:category/>
  <cp:version/>
  <cp:contentType/>
  <cp:contentStatus/>
</cp:coreProperties>
</file>