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<sst xmlns="http://schemas.openxmlformats.org/spreadsheetml/2006/main" count="55" uniqueCount="36">
  <si>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Освіта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</si>
  <si>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</si>
  <si>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</si>
  <si>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</si>
  <si>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</si>
  <si>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</si>
  <si>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</si>
  <si>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</si>
  <si>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</si>
  <si>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</si>
  <si>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січень-вересень</t>
  </si>
  <si>
    <t>виконання по доходах за 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</si>
  <si>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</si>
  <si>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</si>
  <si>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</si>
  <si>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</si>
  <si>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</si>
  <si>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</si>
  <si>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</si>
  <si>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</si>
  <si>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</si>
  <si>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</si>
  <si>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</si>
  <si>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</si>
  <si>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</si>
  <si>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</si>
  <si>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</si>
  <si>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</si>
  <si>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</si>
  <si>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</si>
  <si>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</si>
  <si>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</si>
  <si>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</si>
  <si>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</si>
  <si>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</si>
  <si>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18.09.2017 р.)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</si>
</sst>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50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14" fontId="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3" fillId="0" borderId="20" xfId="334" applyBorder="1">
      <alignment/>
      <protection/>
    </xf>
    <xf numFmtId="172" fontId="7" fillId="0" borderId="14" xfId="0" applyNumberFormat="1" applyFont="1" applyFill="1" applyBorder="1" applyAlignment="1">
      <alignment vertical="center"/>
    </xf>
    <xf numFmtId="174" fontId="6" fillId="0" borderId="12" xfId="339" applyNumberFormat="1" applyFont="1" applyBorder="1" applyAlignment="1">
      <alignment vertical="center" wrapText="1"/>
      <protection/>
    </xf>
    <xf numFmtId="172" fontId="7" fillId="0" borderId="12" xfId="0" applyNumberFormat="1" applyFont="1" applyFill="1" applyBorder="1" applyAlignment="1">
      <alignment horizontal="center" vertical="center"/>
    </xf>
    <xf numFmtId="174" fontId="6" fillId="0" borderId="21" xfId="337" applyNumberFormat="1" applyFont="1" applyBorder="1" applyAlignment="1">
      <alignment vertical="center" wrapText="1"/>
      <protection/>
    </xf>
    <xf numFmtId="172" fontId="7" fillId="0" borderId="21" xfId="0" applyNumberFormat="1" applyFont="1" applyFill="1" applyBorder="1" applyAlignment="1">
      <alignment horizontal="center" vertical="center"/>
    </xf>
    <xf numFmtId="14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4" fontId="3" fillId="0" borderId="21" xfId="333" applyNumberFormat="1" applyBorder="1" applyAlignment="1">
      <alignment vertical="center" wrapText="1"/>
      <protection/>
    </xf>
    <xf numFmtId="172" fontId="7" fillId="0" borderId="21" xfId="0" applyNumberFormat="1" applyFont="1" applyFill="1" applyBorder="1" applyAlignment="1">
      <alignment horizontal="right" vertical="center"/>
    </xf>
    <xf numFmtId="174" fontId="7" fillId="0" borderId="21" xfId="0" applyNumberFormat="1" applyFont="1" applyFill="1" applyBorder="1" applyAlignment="1">
      <alignment horizontal="center" vertical="center" wrapText="1"/>
    </xf>
    <xf numFmtId="1" fontId="6" fillId="0" borderId="21" xfId="336" applyNumberFormat="1" applyFont="1" applyFill="1" applyBorder="1" applyAlignment="1">
      <alignment vertical="center" wrapText="1"/>
      <protection/>
    </xf>
    <xf numFmtId="172" fontId="7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172" fontId="7" fillId="0" borderId="24" xfId="0" applyNumberFormat="1" applyFont="1" applyFill="1" applyBorder="1" applyAlignment="1">
      <alignment vertical="center"/>
    </xf>
    <xf numFmtId="174" fontId="3" fillId="0" borderId="25" xfId="339" applyNumberFormat="1" applyFont="1" applyBorder="1" applyAlignment="1">
      <alignment vertical="center" wrapText="1"/>
      <protection/>
    </xf>
    <xf numFmtId="172" fontId="7" fillId="0" borderId="25" xfId="0" applyNumberFormat="1" applyFont="1" applyFill="1" applyBorder="1" applyAlignment="1">
      <alignment vertical="center"/>
    </xf>
    <xf numFmtId="174" fontId="3" fillId="0" borderId="25" xfId="337" applyNumberFormat="1" applyFont="1" applyBorder="1" applyAlignment="1">
      <alignment vertical="center" wrapText="1"/>
      <protection/>
    </xf>
    <xf numFmtId="1" fontId="3" fillId="0" borderId="25" xfId="336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172" fontId="7" fillId="0" borderId="28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vertical="center" wrapText="1"/>
    </xf>
    <xf numFmtId="1" fontId="3" fillId="0" borderId="20" xfId="336" applyNumberFormat="1" applyFont="1" applyFill="1" applyBorder="1" applyAlignment="1">
      <alignment vertical="center" wrapText="1"/>
      <protection/>
    </xf>
    <xf numFmtId="174" fontId="0" fillId="0" borderId="20" xfId="0" applyNumberFormat="1" applyFont="1" applyFill="1" applyBorder="1" applyAlignment="1">
      <alignment vertical="center" wrapText="1"/>
    </xf>
    <xf numFmtId="172" fontId="7" fillId="0" borderId="29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vertical="center" wrapText="1"/>
    </xf>
    <xf numFmtId="174" fontId="3" fillId="0" borderId="20" xfId="333" applyNumberFormat="1" applyBorder="1" applyAlignment="1">
      <alignment vertical="center" wrapText="1"/>
      <protection/>
    </xf>
    <xf numFmtId="1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" fontId="3" fillId="0" borderId="20" xfId="338" applyNumberFormat="1" applyFont="1" applyFill="1" applyBorder="1" applyAlignment="1">
      <alignment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172" fontId="7" fillId="0" borderId="31" xfId="0" applyNumberFormat="1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vertical="center"/>
    </xf>
    <xf numFmtId="174" fontId="3" fillId="0" borderId="33" xfId="337" applyNumberFormat="1" applyFont="1" applyBorder="1" applyAlignment="1">
      <alignment vertical="center" wrapText="1"/>
      <protection/>
    </xf>
    <xf numFmtId="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1" fontId="3" fillId="0" borderId="32" xfId="336" applyNumberFormat="1" applyFont="1" applyFill="1" applyBorder="1" applyAlignment="1">
      <alignment vertical="center" wrapText="1"/>
      <protection/>
    </xf>
    <xf numFmtId="174" fontId="0" fillId="0" borderId="32" xfId="0" applyNumberFormat="1" applyFont="1" applyFill="1" applyBorder="1" applyAlignment="1">
      <alignment vertical="center" wrapText="1"/>
    </xf>
    <xf numFmtId="172" fontId="7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7" fillId="0" borderId="36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4" fontId="3" fillId="0" borderId="20" xfId="337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72" fontId="7" fillId="0" borderId="27" xfId="0" applyNumberFormat="1" applyFont="1" applyFill="1" applyBorder="1" applyAlignment="1">
      <alignment vertical="center"/>
    </xf>
    <xf numFmtId="14" fontId="0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 wrapText="1"/>
    </xf>
    <xf numFmtId="172" fontId="7" fillId="0" borderId="39" xfId="0" applyNumberFormat="1" applyFont="1" applyFill="1" applyBorder="1" applyAlignment="1">
      <alignment vertical="center"/>
    </xf>
    <xf numFmtId="14" fontId="0" fillId="0" borderId="32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3" fillId="0" borderId="20" xfId="335" applyFont="1" applyBorder="1">
      <alignment/>
      <protection/>
    </xf>
    <xf numFmtId="172" fontId="7" fillId="0" borderId="44" xfId="0" applyNumberFormat="1" applyFont="1" applyFill="1" applyBorder="1" applyAlignment="1">
      <alignment vertical="center"/>
    </xf>
    <xf numFmtId="174" fontId="6" fillId="0" borderId="32" xfId="339" applyNumberFormat="1" applyFont="1" applyBorder="1" applyAlignment="1">
      <alignment vertical="center" wrapText="1"/>
      <protection/>
    </xf>
    <xf numFmtId="1" fontId="7" fillId="0" borderId="44" xfId="0" applyNumberFormat="1" applyFont="1" applyFill="1" applyBorder="1" applyAlignment="1">
      <alignment vertical="center"/>
    </xf>
    <xf numFmtId="174" fontId="6" fillId="0" borderId="32" xfId="337" applyNumberFormat="1" applyFont="1" applyBorder="1" applyAlignment="1">
      <alignment vertical="center" wrapText="1"/>
      <protection/>
    </xf>
    <xf numFmtId="174" fontId="7" fillId="0" borderId="42" xfId="0" applyNumberFormat="1" applyFont="1" applyFill="1" applyBorder="1" applyAlignment="1">
      <alignment vertical="center"/>
    </xf>
    <xf numFmtId="1" fontId="6" fillId="0" borderId="42" xfId="336" applyNumberFormat="1" applyFont="1" applyFill="1" applyBorder="1" applyAlignment="1">
      <alignment vertical="center" wrapText="1"/>
      <protection/>
    </xf>
    <xf numFmtId="172" fontId="7" fillId="0" borderId="4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4" customWidth="1"/>
    <col min="3" max="4" width="18.140625" style="7" customWidth="1"/>
    <col min="5" max="5" width="12.8515625" style="4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4" customWidth="1"/>
    <col min="10" max="10" width="14.00390625" style="4" customWidth="1"/>
    <col min="11" max="11" width="6.140625" style="4" customWidth="1"/>
    <col min="12" max="12" width="13.57421875" style="4" customWidth="1"/>
    <col min="13" max="13" width="10.7109375" style="4" customWidth="1"/>
    <col min="14" max="14" width="6.140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2.57421875" style="4" customWidth="1"/>
    <col min="25" max="25" width="11.8515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3"/>
      <c r="D1" s="3"/>
    </row>
    <row r="2" spans="2:4" ht="12.75">
      <c r="B2" s="5">
        <v>42996</v>
      </c>
      <c r="C2" s="6"/>
      <c r="D2" s="6"/>
    </row>
    <row r="5" spans="2:26" ht="18">
      <c r="B5" s="111" t="s">
        <v>35</v>
      </c>
      <c r="C5" s="111"/>
      <c r="D5" s="111"/>
      <c r="E5" s="111"/>
      <c r="F5" s="111"/>
      <c r="G5" s="111"/>
      <c r="H5" s="111"/>
      <c r="I5" s="111"/>
      <c r="J5" s="111"/>
      <c r="K5" s="111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ht="13.5" thickBot="1"/>
    <row r="7" spans="1:26" ht="13.5" customHeight="1" thickBot="1">
      <c r="A7" s="8"/>
      <c r="B7" s="9"/>
      <c r="C7" s="126" t="s">
        <v>1</v>
      </c>
      <c r="D7" s="127"/>
      <c r="E7" s="128"/>
      <c r="F7" s="120" t="s">
        <v>2</v>
      </c>
      <c r="G7" s="121"/>
      <c r="H7" s="122"/>
      <c r="I7" s="117" t="s">
        <v>3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9"/>
    </row>
    <row r="8" spans="1:26" ht="27.75" customHeight="1" thickBot="1">
      <c r="A8" s="10"/>
      <c r="B8" s="131" t="s">
        <v>4</v>
      </c>
      <c r="C8" s="129"/>
      <c r="D8" s="129"/>
      <c r="E8" s="130"/>
      <c r="F8" s="123"/>
      <c r="G8" s="124"/>
      <c r="H8" s="125"/>
      <c r="I8" s="117" t="s">
        <v>5</v>
      </c>
      <c r="J8" s="118"/>
      <c r="K8" s="119"/>
      <c r="L8" s="117" t="s">
        <v>6</v>
      </c>
      <c r="M8" s="118"/>
      <c r="N8" s="119"/>
      <c r="O8" s="113" t="s">
        <v>0</v>
      </c>
      <c r="P8" s="114"/>
      <c r="Q8" s="114"/>
      <c r="R8" s="114" t="s">
        <v>7</v>
      </c>
      <c r="S8" s="114"/>
      <c r="T8" s="114"/>
      <c r="U8" s="116" t="s">
        <v>8</v>
      </c>
      <c r="V8" s="114"/>
      <c r="W8" s="114"/>
      <c r="X8" s="114" t="s">
        <v>9</v>
      </c>
      <c r="Y8" s="114"/>
      <c r="Z8" s="115"/>
    </row>
    <row r="9" spans="1:26" ht="87.75" customHeight="1" thickBot="1">
      <c r="A9" s="10"/>
      <c r="B9" s="132"/>
      <c r="C9" s="12" t="s">
        <v>10</v>
      </c>
      <c r="D9" s="13" t="s">
        <v>11</v>
      </c>
      <c r="E9" s="14" t="s">
        <v>12</v>
      </c>
      <c r="F9" s="15" t="s">
        <v>13</v>
      </c>
      <c r="G9" s="16" t="s">
        <v>14</v>
      </c>
      <c r="H9" s="17" t="s">
        <v>12</v>
      </c>
      <c r="I9" s="15" t="s">
        <v>13</v>
      </c>
      <c r="J9" s="16" t="s">
        <v>14</v>
      </c>
      <c r="K9" s="11" t="s">
        <v>12</v>
      </c>
      <c r="L9" s="15" t="s">
        <v>13</v>
      </c>
      <c r="M9" s="16" t="s">
        <v>14</v>
      </c>
      <c r="N9" s="11" t="s">
        <v>12</v>
      </c>
      <c r="O9" s="15" t="s">
        <v>13</v>
      </c>
      <c r="P9" s="16" t="s">
        <v>14</v>
      </c>
      <c r="Q9" s="11" t="s">
        <v>12</v>
      </c>
      <c r="R9" s="15" t="s">
        <v>13</v>
      </c>
      <c r="S9" s="16" t="s">
        <v>14</v>
      </c>
      <c r="T9" s="11" t="s">
        <v>12</v>
      </c>
      <c r="U9" s="15" t="s">
        <v>13</v>
      </c>
      <c r="V9" s="16" t="s">
        <v>14</v>
      </c>
      <c r="W9" s="11" t="s">
        <v>12</v>
      </c>
      <c r="X9" s="15" t="s">
        <v>13</v>
      </c>
      <c r="Y9" s="16" t="s">
        <v>14</v>
      </c>
      <c r="Z9" s="18" t="s">
        <v>12</v>
      </c>
    </row>
    <row r="10" spans="1:26" ht="42.75" customHeight="1" thickBot="1">
      <c r="A10" s="19"/>
      <c r="B10" s="20" t="s">
        <v>15</v>
      </c>
      <c r="C10" s="21">
        <v>35892021</v>
      </c>
      <c r="D10" s="21">
        <v>35106283.33</v>
      </c>
      <c r="E10" s="22">
        <f aca="true" t="shared" si="0" ref="E10:E29">D10/C10*100</f>
        <v>97.81082912550396</v>
      </c>
      <c r="F10" s="23">
        <v>33929496</v>
      </c>
      <c r="G10" s="23">
        <v>24816658.88</v>
      </c>
      <c r="H10" s="24">
        <f aca="true" t="shared" si="1" ref="H10:H29">G10/F10*100</f>
        <v>73.14184354521504</v>
      </c>
      <c r="I10" s="25">
        <v>5690526</v>
      </c>
      <c r="J10" s="25">
        <v>3242441.76</v>
      </c>
      <c r="K10" s="26">
        <f aca="true" t="shared" si="2" ref="K10:K29">J10/I10*100</f>
        <v>56.979649332943914</v>
      </c>
      <c r="L10" s="27"/>
      <c r="M10" s="28"/>
      <c r="N10" s="29"/>
      <c r="O10" s="30">
        <v>12678527</v>
      </c>
      <c r="P10" s="30">
        <v>9522531.610000001</v>
      </c>
      <c r="Q10" s="31">
        <f aca="true" t="shared" si="3" ref="Q10:Q15">P10/O10*100</f>
        <v>75.10755476562854</v>
      </c>
      <c r="R10" s="32"/>
      <c r="S10" s="32"/>
      <c r="T10" s="26"/>
      <c r="U10" s="33">
        <v>13855743</v>
      </c>
      <c r="V10" s="33">
        <v>11118689.59</v>
      </c>
      <c r="W10" s="26">
        <f aca="true" t="shared" si="4" ref="W10:W18">V10/U10*100</f>
        <v>80.246072621295</v>
      </c>
      <c r="X10" s="33"/>
      <c r="Y10" s="33"/>
      <c r="Z10" s="34"/>
    </row>
    <row r="11" spans="1:26" ht="39.75" customHeight="1">
      <c r="A11" s="10"/>
      <c r="B11" s="35" t="s">
        <v>16</v>
      </c>
      <c r="C11" s="21">
        <v>5737822</v>
      </c>
      <c r="D11" s="21">
        <v>6156427.05</v>
      </c>
      <c r="E11" s="36">
        <f t="shared" si="0"/>
        <v>107.29553914359839</v>
      </c>
      <c r="F11" s="37">
        <v>5826000</v>
      </c>
      <c r="G11" s="37">
        <v>4747865.64</v>
      </c>
      <c r="H11" s="38">
        <f t="shared" si="1"/>
        <v>81.4944325437693</v>
      </c>
      <c r="I11" s="39">
        <v>1455734</v>
      </c>
      <c r="J11" s="39">
        <v>1159967.01</v>
      </c>
      <c r="K11" s="38">
        <f t="shared" si="2"/>
        <v>79.68262127559018</v>
      </c>
      <c r="L11" s="40"/>
      <c r="M11" s="40"/>
      <c r="N11" s="38"/>
      <c r="O11" s="40">
        <v>1863302</v>
      </c>
      <c r="P11" s="40">
        <v>1535791.83</v>
      </c>
      <c r="Q11" s="38">
        <f t="shared" si="3"/>
        <v>82.42313001327751</v>
      </c>
      <c r="R11" s="41"/>
      <c r="S11" s="41"/>
      <c r="T11" s="38"/>
      <c r="U11" s="40">
        <v>1755444</v>
      </c>
      <c r="V11" s="40">
        <v>1413505.2</v>
      </c>
      <c r="W11" s="38">
        <f t="shared" si="4"/>
        <v>80.52123565320227</v>
      </c>
      <c r="X11" s="40">
        <v>602851</v>
      </c>
      <c r="Y11" s="40">
        <v>500497.23</v>
      </c>
      <c r="Z11" s="42">
        <f>Y11/X11*100</f>
        <v>83.02171349139338</v>
      </c>
    </row>
    <row r="12" spans="1:26" ht="25.5">
      <c r="A12" s="10"/>
      <c r="B12" s="43" t="s">
        <v>17</v>
      </c>
      <c r="C12" s="21">
        <v>6823210</v>
      </c>
      <c r="D12" s="21">
        <v>7110345.37</v>
      </c>
      <c r="E12" s="44">
        <f t="shared" si="0"/>
        <v>104.20821534145952</v>
      </c>
      <c r="F12" s="37">
        <v>6621138</v>
      </c>
      <c r="G12" s="37">
        <v>3703447.46</v>
      </c>
      <c r="H12" s="45">
        <f t="shared" si="1"/>
        <v>55.933699916842095</v>
      </c>
      <c r="I12" s="39">
        <v>1444083</v>
      </c>
      <c r="J12" s="39">
        <v>1259495.44</v>
      </c>
      <c r="K12" s="45">
        <f t="shared" si="2"/>
        <v>87.21766269667324</v>
      </c>
      <c r="L12" s="46"/>
      <c r="M12" s="46"/>
      <c r="N12" s="45"/>
      <c r="O12" s="47">
        <v>1552317</v>
      </c>
      <c r="P12" s="47">
        <v>1227990.88</v>
      </c>
      <c r="Q12" s="45">
        <f t="shared" si="3"/>
        <v>79.10696590966921</v>
      </c>
      <c r="R12" s="48"/>
      <c r="S12" s="48"/>
      <c r="T12" s="45"/>
      <c r="U12" s="47">
        <v>2071820</v>
      </c>
      <c r="V12" s="47">
        <v>649493.57</v>
      </c>
      <c r="W12" s="45">
        <f t="shared" si="4"/>
        <v>31.34893813169097</v>
      </c>
      <c r="X12" s="47">
        <v>524240</v>
      </c>
      <c r="Y12" s="47">
        <v>422644.49</v>
      </c>
      <c r="Z12" s="49">
        <f>Y12/X12*100</f>
        <v>80.62042003662444</v>
      </c>
    </row>
    <row r="13" spans="1:26" ht="25.5">
      <c r="A13" s="10"/>
      <c r="B13" s="43" t="s">
        <v>18</v>
      </c>
      <c r="C13" s="21">
        <v>11943694</v>
      </c>
      <c r="D13" s="21">
        <v>11736261.010000002</v>
      </c>
      <c r="E13" s="44">
        <f t="shared" si="0"/>
        <v>98.26324259479523</v>
      </c>
      <c r="F13" s="37">
        <v>11436745</v>
      </c>
      <c r="G13" s="37">
        <v>10293108.790000001</v>
      </c>
      <c r="H13" s="45">
        <f t="shared" si="1"/>
        <v>90.00033479805663</v>
      </c>
      <c r="I13" s="39">
        <v>2353550</v>
      </c>
      <c r="J13" s="39">
        <v>2086799.17</v>
      </c>
      <c r="K13" s="45">
        <f t="shared" si="2"/>
        <v>88.66602239170615</v>
      </c>
      <c r="L13" s="50"/>
      <c r="M13" s="50"/>
      <c r="N13" s="45"/>
      <c r="O13" s="47">
        <v>3205620</v>
      </c>
      <c r="P13" s="47">
        <v>2623174.88</v>
      </c>
      <c r="Q13" s="45">
        <f t="shared" si="3"/>
        <v>81.83050018405176</v>
      </c>
      <c r="R13" s="48"/>
      <c r="S13" s="48"/>
      <c r="T13" s="45"/>
      <c r="U13" s="47">
        <v>5338893</v>
      </c>
      <c r="V13" s="47">
        <v>5106229.42</v>
      </c>
      <c r="W13" s="45">
        <f t="shared" si="4"/>
        <v>95.64210071263837</v>
      </c>
      <c r="X13" s="47"/>
      <c r="Y13" s="47"/>
      <c r="Z13" s="49"/>
    </row>
    <row r="14" spans="1:26" ht="25.5">
      <c r="A14" s="10"/>
      <c r="B14" s="43" t="s">
        <v>19</v>
      </c>
      <c r="C14" s="21">
        <v>8067975</v>
      </c>
      <c r="D14" s="21">
        <v>9818374.850000001</v>
      </c>
      <c r="E14" s="44">
        <f t="shared" si="0"/>
        <v>121.69565287448216</v>
      </c>
      <c r="F14" s="37">
        <v>9106790</v>
      </c>
      <c r="G14" s="37">
        <v>6625531.170000001</v>
      </c>
      <c r="H14" s="45">
        <f t="shared" si="1"/>
        <v>72.75374934526876</v>
      </c>
      <c r="I14" s="39">
        <v>1675392</v>
      </c>
      <c r="J14" s="39">
        <v>1439364.02</v>
      </c>
      <c r="K14" s="45">
        <f t="shared" si="2"/>
        <v>85.91207430857972</v>
      </c>
      <c r="L14" s="51">
        <v>592293</v>
      </c>
      <c r="M14" s="51">
        <v>486206.11</v>
      </c>
      <c r="N14" s="45">
        <f>M14/L14*100</f>
        <v>82.08878207238646</v>
      </c>
      <c r="O14" s="47">
        <v>3395451</v>
      </c>
      <c r="P14" s="47">
        <v>2595294.39</v>
      </c>
      <c r="Q14" s="45">
        <f t="shared" si="3"/>
        <v>76.43445274280207</v>
      </c>
      <c r="R14" s="48"/>
      <c r="S14" s="48"/>
      <c r="T14" s="45"/>
      <c r="U14" s="47">
        <v>2543436</v>
      </c>
      <c r="V14" s="47">
        <v>1483063.17</v>
      </c>
      <c r="W14" s="45">
        <f t="shared" si="4"/>
        <v>58.30943534651551</v>
      </c>
      <c r="X14" s="47">
        <v>782890</v>
      </c>
      <c r="Y14" s="47">
        <v>560996.67</v>
      </c>
      <c r="Z14" s="49">
        <f>Y14/X14*100</f>
        <v>71.65715106847705</v>
      </c>
    </row>
    <row r="15" spans="1:26" ht="25.5">
      <c r="A15" s="10"/>
      <c r="B15" s="43" t="s">
        <v>20</v>
      </c>
      <c r="C15" s="21">
        <v>2231520</v>
      </c>
      <c r="D15" s="21">
        <v>2106162.41</v>
      </c>
      <c r="E15" s="44">
        <f t="shared" si="0"/>
        <v>94.38241243636625</v>
      </c>
      <c r="F15" s="37">
        <v>2285601</v>
      </c>
      <c r="G15" s="37">
        <v>1786874.31</v>
      </c>
      <c r="H15" s="45">
        <f t="shared" si="1"/>
        <v>78.17962584020572</v>
      </c>
      <c r="I15" s="39">
        <v>469952</v>
      </c>
      <c r="J15" s="39">
        <v>458377.03</v>
      </c>
      <c r="K15" s="45">
        <f t="shared" si="2"/>
        <v>97.53698888397113</v>
      </c>
      <c r="L15" s="52"/>
      <c r="M15" s="53"/>
      <c r="N15" s="54"/>
      <c r="O15" s="47">
        <v>1216336</v>
      </c>
      <c r="P15" s="47">
        <v>1060422.63</v>
      </c>
      <c r="Q15" s="45">
        <f t="shared" si="3"/>
        <v>87.18171870272687</v>
      </c>
      <c r="R15" s="48"/>
      <c r="S15" s="48"/>
      <c r="T15" s="45"/>
      <c r="U15" s="47">
        <v>75998</v>
      </c>
      <c r="V15" s="47">
        <v>43051.86</v>
      </c>
      <c r="W15" s="45">
        <f t="shared" si="4"/>
        <v>56.64867496513067</v>
      </c>
      <c r="X15" s="47">
        <v>309315</v>
      </c>
      <c r="Y15" s="47">
        <v>214500.26</v>
      </c>
      <c r="Z15" s="49">
        <f>Y15/X15*100</f>
        <v>69.3468664629908</v>
      </c>
    </row>
    <row r="16" spans="1:26" ht="25.5">
      <c r="A16" s="10"/>
      <c r="B16" s="43" t="s">
        <v>21</v>
      </c>
      <c r="C16" s="21">
        <v>2389869</v>
      </c>
      <c r="D16" s="21">
        <v>2290972.01</v>
      </c>
      <c r="E16" s="44">
        <f t="shared" si="0"/>
        <v>95.86182380707896</v>
      </c>
      <c r="F16" s="37">
        <v>2542850</v>
      </c>
      <c r="G16" s="37">
        <v>1660732.74</v>
      </c>
      <c r="H16" s="45">
        <f t="shared" si="1"/>
        <v>65.30989794915155</v>
      </c>
      <c r="I16" s="39">
        <v>1031923</v>
      </c>
      <c r="J16" s="39">
        <v>687436.3</v>
      </c>
      <c r="K16" s="45">
        <f t="shared" si="2"/>
        <v>66.61701502922215</v>
      </c>
      <c r="L16" s="52"/>
      <c r="M16" s="53"/>
      <c r="N16" s="55"/>
      <c r="O16" s="56"/>
      <c r="P16" s="56"/>
      <c r="Q16" s="45"/>
      <c r="R16" s="48"/>
      <c r="S16" s="48"/>
      <c r="T16" s="45"/>
      <c r="U16" s="47">
        <v>938595</v>
      </c>
      <c r="V16" s="47">
        <v>688644.53</v>
      </c>
      <c r="W16" s="45">
        <f t="shared" si="4"/>
        <v>73.36972069955625</v>
      </c>
      <c r="X16" s="47">
        <v>263385</v>
      </c>
      <c r="Y16" s="47">
        <v>209676.16</v>
      </c>
      <c r="Z16" s="49">
        <f>Y16/X16*100</f>
        <v>79.60823888983806</v>
      </c>
    </row>
    <row r="17" spans="1:26" ht="26.25" thickBot="1">
      <c r="A17" s="57"/>
      <c r="B17" s="58" t="s">
        <v>22</v>
      </c>
      <c r="C17" s="21">
        <v>23186570</v>
      </c>
      <c r="D17" s="21">
        <v>20822497.68</v>
      </c>
      <c r="E17" s="59">
        <f t="shared" si="0"/>
        <v>89.80413092579023</v>
      </c>
      <c r="F17" s="37">
        <v>19583335</v>
      </c>
      <c r="G17" s="37">
        <v>13829316.959999999</v>
      </c>
      <c r="H17" s="60">
        <f t="shared" si="1"/>
        <v>70.61778272189083</v>
      </c>
      <c r="I17" s="61">
        <v>3173070</v>
      </c>
      <c r="J17" s="61">
        <v>1957005.34</v>
      </c>
      <c r="K17" s="60">
        <f t="shared" si="2"/>
        <v>61.67545437068833</v>
      </c>
      <c r="L17" s="62"/>
      <c r="M17" s="63"/>
      <c r="N17" s="64"/>
      <c r="O17" s="65">
        <v>6038848</v>
      </c>
      <c r="P17" s="65">
        <v>4520302.9</v>
      </c>
      <c r="Q17" s="60">
        <f>P17/O17*100</f>
        <v>74.85372872441897</v>
      </c>
      <c r="R17" s="66"/>
      <c r="S17" s="66"/>
      <c r="T17" s="60"/>
      <c r="U17" s="65">
        <v>7345652</v>
      </c>
      <c r="V17" s="65">
        <v>5181186.32</v>
      </c>
      <c r="W17" s="60">
        <f t="shared" si="4"/>
        <v>70.53405633700045</v>
      </c>
      <c r="X17" s="65">
        <v>1701699</v>
      </c>
      <c r="Y17" s="65">
        <v>1207464.39</v>
      </c>
      <c r="Z17" s="67">
        <f>Y17/X17*100</f>
        <v>70.95640239548827</v>
      </c>
    </row>
    <row r="18" spans="1:26" ht="26.25" thickBot="1">
      <c r="A18" s="68"/>
      <c r="B18" s="69" t="s">
        <v>23</v>
      </c>
      <c r="C18" s="70">
        <f>SUM(C11:C17)</f>
        <v>60380660</v>
      </c>
      <c r="D18" s="71">
        <f>SUM(D11:D17)</f>
        <v>60041040.379999995</v>
      </c>
      <c r="E18" s="72">
        <f t="shared" si="0"/>
        <v>99.43753576062268</v>
      </c>
      <c r="F18" s="73">
        <f>SUM(F11:F17)</f>
        <v>57402459</v>
      </c>
      <c r="G18" s="73">
        <f>SUM(G11:G17)</f>
        <v>42646877.07</v>
      </c>
      <c r="H18" s="74">
        <f t="shared" si="1"/>
        <v>74.29451248769674</v>
      </c>
      <c r="I18" s="73">
        <f>SUM(I11:I17)</f>
        <v>11603704</v>
      </c>
      <c r="J18" s="73">
        <f>SUM(J11:J17)</f>
        <v>9048444.31</v>
      </c>
      <c r="K18" s="74">
        <f t="shared" si="2"/>
        <v>77.97893077934425</v>
      </c>
      <c r="L18" s="75">
        <f>SUM(L11:L17)</f>
        <v>592293</v>
      </c>
      <c r="M18" s="73">
        <f>SUM(M11:M17)</f>
        <v>486206.11</v>
      </c>
      <c r="N18" s="74">
        <f>M18/L18*100</f>
        <v>82.08878207238646</v>
      </c>
      <c r="O18" s="73">
        <f>SUM(O11:O17)</f>
        <v>17271874</v>
      </c>
      <c r="P18" s="73">
        <f>SUM(P11:P17)</f>
        <v>13562977.51</v>
      </c>
      <c r="Q18" s="74">
        <f>P18/O18*100</f>
        <v>78.5263805768847</v>
      </c>
      <c r="R18" s="76">
        <f>SUM(R11:R17)</f>
        <v>0</v>
      </c>
      <c r="S18" s="76">
        <f>SUM(S11:S17)</f>
        <v>0</v>
      </c>
      <c r="T18" s="74"/>
      <c r="U18" s="73">
        <f>SUM(U11:U17)</f>
        <v>20069838</v>
      </c>
      <c r="V18" s="73">
        <f>SUM(V11:V17)</f>
        <v>14565174.069999998</v>
      </c>
      <c r="W18" s="74">
        <f t="shared" si="4"/>
        <v>72.57245459579693</v>
      </c>
      <c r="X18" s="73">
        <f>SUM(X11:X17)</f>
        <v>4184380</v>
      </c>
      <c r="Y18" s="73">
        <f>SUM(Y11:Y17)</f>
        <v>3115779.2</v>
      </c>
      <c r="Z18" s="34">
        <f>Y18/X18*100</f>
        <v>74.46214731931613</v>
      </c>
    </row>
    <row r="19" spans="1:26" ht="25.5">
      <c r="A19" s="10"/>
      <c r="B19" s="35" t="s">
        <v>24</v>
      </c>
      <c r="C19" s="21">
        <v>1003195</v>
      </c>
      <c r="D19" s="21">
        <v>760666.75</v>
      </c>
      <c r="E19" s="77">
        <f t="shared" si="0"/>
        <v>75.82441599090905</v>
      </c>
      <c r="F19" s="51">
        <v>980003</v>
      </c>
      <c r="G19" s="51">
        <v>596260.91</v>
      </c>
      <c r="H19" s="38">
        <f t="shared" si="1"/>
        <v>60.842763746641594</v>
      </c>
      <c r="I19" s="78">
        <v>594653</v>
      </c>
      <c r="J19" s="78">
        <v>539140.59</v>
      </c>
      <c r="K19" s="38">
        <f t="shared" si="2"/>
        <v>90.66473893178038</v>
      </c>
      <c r="L19" s="79"/>
      <c r="M19" s="80"/>
      <c r="N19" s="81"/>
      <c r="O19" s="82"/>
      <c r="P19" s="82"/>
      <c r="Q19" s="38"/>
      <c r="R19" s="83"/>
      <c r="S19" s="83"/>
      <c r="T19" s="38"/>
      <c r="U19" s="40">
        <v>100</v>
      </c>
      <c r="V19" s="40">
        <v>0</v>
      </c>
      <c r="W19" s="38"/>
      <c r="X19" s="84"/>
      <c r="Y19" s="84"/>
      <c r="Z19" s="42"/>
    </row>
    <row r="20" spans="1:26" ht="25.5">
      <c r="A20" s="10"/>
      <c r="B20" s="43" t="s">
        <v>25</v>
      </c>
      <c r="C20" s="21">
        <v>3646429</v>
      </c>
      <c r="D20" s="21">
        <v>3690929.69</v>
      </c>
      <c r="E20" s="85">
        <f t="shared" si="0"/>
        <v>101.2203909633233</v>
      </c>
      <c r="F20" s="51">
        <v>4022742</v>
      </c>
      <c r="G20" s="51">
        <v>3599388.44</v>
      </c>
      <c r="H20" s="45">
        <f t="shared" si="1"/>
        <v>89.4759952291248</v>
      </c>
      <c r="I20" s="78">
        <v>838408</v>
      </c>
      <c r="J20" s="78">
        <v>769385.66</v>
      </c>
      <c r="K20" s="45">
        <f t="shared" si="2"/>
        <v>91.76745212354844</v>
      </c>
      <c r="L20" s="86"/>
      <c r="M20" s="53"/>
      <c r="N20" s="55"/>
      <c r="O20" s="47">
        <v>1824197</v>
      </c>
      <c r="P20" s="47">
        <v>1619530.46</v>
      </c>
      <c r="Q20" s="45">
        <f>P20/O20*100</f>
        <v>88.78045847022005</v>
      </c>
      <c r="R20" s="48"/>
      <c r="S20" s="48"/>
      <c r="T20" s="45"/>
      <c r="U20" s="47">
        <v>605499</v>
      </c>
      <c r="V20" s="47">
        <v>556123.22</v>
      </c>
      <c r="W20" s="45">
        <f aca="true" t="shared" si="5" ref="W20:W27">V20/U20*100</f>
        <v>91.84543987686189</v>
      </c>
      <c r="X20" s="47">
        <v>516254</v>
      </c>
      <c r="Y20" s="47">
        <v>456600.79</v>
      </c>
      <c r="Z20" s="49">
        <f aca="true" t="shared" si="6" ref="Z20:Z29">Y20/X20*100</f>
        <v>88.44498831970309</v>
      </c>
    </row>
    <row r="21" spans="1:26" ht="25.5">
      <c r="A21" s="10"/>
      <c r="B21" s="43" t="s">
        <v>26</v>
      </c>
      <c r="C21" s="21">
        <v>711708</v>
      </c>
      <c r="D21" s="21">
        <v>782001.69</v>
      </c>
      <c r="E21" s="85">
        <f t="shared" si="0"/>
        <v>109.87675985095011</v>
      </c>
      <c r="F21" s="51">
        <v>771526</v>
      </c>
      <c r="G21" s="51">
        <v>609294.42</v>
      </c>
      <c r="H21" s="45">
        <f t="shared" si="1"/>
        <v>78.97263604855831</v>
      </c>
      <c r="I21" s="78">
        <v>325038</v>
      </c>
      <c r="J21" s="78">
        <v>267882.89</v>
      </c>
      <c r="K21" s="45">
        <f t="shared" si="2"/>
        <v>82.41586829847587</v>
      </c>
      <c r="L21" s="86"/>
      <c r="M21" s="53"/>
      <c r="N21" s="55"/>
      <c r="O21" s="56"/>
      <c r="P21" s="56"/>
      <c r="Q21" s="45"/>
      <c r="R21" s="48"/>
      <c r="S21" s="48"/>
      <c r="T21" s="45"/>
      <c r="U21" s="47">
        <v>11780</v>
      </c>
      <c r="V21" s="47">
        <v>11560.59</v>
      </c>
      <c r="W21" s="45">
        <f t="shared" si="5"/>
        <v>98.13743633276741</v>
      </c>
      <c r="X21" s="47">
        <v>434708</v>
      </c>
      <c r="Y21" s="47">
        <v>329850.94</v>
      </c>
      <c r="Z21" s="49">
        <f t="shared" si="6"/>
        <v>75.8787369912677</v>
      </c>
    </row>
    <row r="22" spans="1:26" ht="25.5">
      <c r="A22" s="10"/>
      <c r="B22" s="43" t="s">
        <v>27</v>
      </c>
      <c r="C22" s="21">
        <v>1920880</v>
      </c>
      <c r="D22" s="21">
        <v>1834738.68</v>
      </c>
      <c r="E22" s="85">
        <f t="shared" si="0"/>
        <v>95.51552829952938</v>
      </c>
      <c r="F22" s="51">
        <v>1897896</v>
      </c>
      <c r="G22" s="51">
        <v>1184238.86</v>
      </c>
      <c r="H22" s="45">
        <f t="shared" si="1"/>
        <v>62.39745802720486</v>
      </c>
      <c r="I22" s="78">
        <v>716685</v>
      </c>
      <c r="J22" s="78">
        <v>516682.95</v>
      </c>
      <c r="K22" s="45">
        <f t="shared" si="2"/>
        <v>72.09345109776262</v>
      </c>
      <c r="L22" s="86"/>
      <c r="M22" s="53"/>
      <c r="N22" s="55"/>
      <c r="O22" s="47"/>
      <c r="P22" s="47"/>
      <c r="Q22" s="45"/>
      <c r="R22" s="48"/>
      <c r="S22" s="48"/>
      <c r="T22" s="45"/>
      <c r="U22" s="47">
        <v>717209</v>
      </c>
      <c r="V22" s="47">
        <v>436142.62</v>
      </c>
      <c r="W22" s="45">
        <f t="shared" si="5"/>
        <v>60.811091327632525</v>
      </c>
      <c r="X22" s="47">
        <v>381770</v>
      </c>
      <c r="Y22" s="47">
        <v>163771.51</v>
      </c>
      <c r="Z22" s="49">
        <f t="shared" si="6"/>
        <v>42.897951646279175</v>
      </c>
    </row>
    <row r="23" spans="1:26" ht="27.75" customHeight="1">
      <c r="A23" s="10"/>
      <c r="B23" s="43" t="s">
        <v>28</v>
      </c>
      <c r="C23" s="21">
        <v>2012157</v>
      </c>
      <c r="D23" s="21">
        <v>2161628.92</v>
      </c>
      <c r="E23" s="85">
        <f t="shared" si="0"/>
        <v>107.42844221400219</v>
      </c>
      <c r="F23" s="51">
        <v>2453006</v>
      </c>
      <c r="G23" s="51">
        <v>1991315.07</v>
      </c>
      <c r="H23" s="45">
        <f t="shared" si="1"/>
        <v>81.1785649933184</v>
      </c>
      <c r="I23" s="78">
        <v>1187913</v>
      </c>
      <c r="J23" s="78">
        <v>994498.78</v>
      </c>
      <c r="K23" s="45">
        <f t="shared" si="2"/>
        <v>83.71814939309529</v>
      </c>
      <c r="L23" s="86"/>
      <c r="M23" s="53"/>
      <c r="N23" s="55"/>
      <c r="O23" s="47"/>
      <c r="P23" s="47"/>
      <c r="Q23" s="45"/>
      <c r="R23" s="48"/>
      <c r="S23" s="48"/>
      <c r="T23" s="45"/>
      <c r="U23" s="47">
        <v>820940</v>
      </c>
      <c r="V23" s="47">
        <v>639357.79</v>
      </c>
      <c r="W23" s="45">
        <f t="shared" si="5"/>
        <v>77.88118376495238</v>
      </c>
      <c r="X23" s="47">
        <v>333853</v>
      </c>
      <c r="Y23" s="47">
        <v>283548.48</v>
      </c>
      <c r="Z23" s="49">
        <f t="shared" si="6"/>
        <v>84.93213480184392</v>
      </c>
    </row>
    <row r="24" spans="1:30" ht="25.5">
      <c r="A24" s="10"/>
      <c r="B24" s="43" t="s">
        <v>29</v>
      </c>
      <c r="C24" s="21">
        <v>1354148</v>
      </c>
      <c r="D24" s="21">
        <v>1075819.76</v>
      </c>
      <c r="E24" s="85">
        <f t="shared" si="0"/>
        <v>79.44624664364605</v>
      </c>
      <c r="F24" s="51">
        <v>1556022</v>
      </c>
      <c r="G24" s="51">
        <v>1070461.46</v>
      </c>
      <c r="H24" s="45">
        <f t="shared" si="1"/>
        <v>68.79475097395795</v>
      </c>
      <c r="I24" s="78">
        <v>702756</v>
      </c>
      <c r="J24" s="78">
        <v>548075.33</v>
      </c>
      <c r="K24" s="45">
        <f t="shared" si="2"/>
        <v>77.98942022551212</v>
      </c>
      <c r="L24" s="86"/>
      <c r="M24" s="53"/>
      <c r="N24" s="55"/>
      <c r="O24" s="56"/>
      <c r="P24" s="56"/>
      <c r="Q24" s="45"/>
      <c r="R24" s="48"/>
      <c r="S24" s="48"/>
      <c r="T24" s="45"/>
      <c r="U24" s="47">
        <v>261671</v>
      </c>
      <c r="V24" s="47">
        <v>217903.55</v>
      </c>
      <c r="W24" s="45">
        <f t="shared" si="5"/>
        <v>83.27386298061306</v>
      </c>
      <c r="X24" s="47">
        <v>357575</v>
      </c>
      <c r="Y24" s="47">
        <v>273788.42</v>
      </c>
      <c r="Z24" s="49">
        <f t="shared" si="6"/>
        <v>76.56811018667412</v>
      </c>
      <c r="AD24" s="87"/>
    </row>
    <row r="25" spans="1:26" ht="26.25" thickBot="1">
      <c r="A25" s="57"/>
      <c r="B25" s="58" t="s">
        <v>30</v>
      </c>
      <c r="C25" s="21">
        <v>12076348</v>
      </c>
      <c r="D25" s="21">
        <v>12032776.68</v>
      </c>
      <c r="E25" s="88">
        <f t="shared" si="0"/>
        <v>99.63920118896871</v>
      </c>
      <c r="F25" s="51">
        <v>16790733</v>
      </c>
      <c r="G25" s="51">
        <v>12745185.14</v>
      </c>
      <c r="H25" s="60">
        <f t="shared" si="1"/>
        <v>75.90606759097415</v>
      </c>
      <c r="I25" s="78">
        <v>2480920</v>
      </c>
      <c r="J25" s="78">
        <v>1841889.46</v>
      </c>
      <c r="K25" s="60">
        <f t="shared" si="2"/>
        <v>74.2421948309498</v>
      </c>
      <c r="L25" s="89"/>
      <c r="M25" s="63"/>
      <c r="N25" s="64"/>
      <c r="O25" s="65">
        <v>3514287</v>
      </c>
      <c r="P25" s="65">
        <v>2483006.68</v>
      </c>
      <c r="Q25" s="60">
        <f>P25/O25*100</f>
        <v>70.65463577675928</v>
      </c>
      <c r="R25" s="66"/>
      <c r="S25" s="66"/>
      <c r="T25" s="60"/>
      <c r="U25" s="65">
        <v>9933182</v>
      </c>
      <c r="V25" s="65">
        <v>7763323.58</v>
      </c>
      <c r="W25" s="60">
        <f t="shared" si="5"/>
        <v>78.1554549186756</v>
      </c>
      <c r="X25" s="65">
        <v>249711</v>
      </c>
      <c r="Y25" s="65">
        <v>188770.02</v>
      </c>
      <c r="Z25" s="67">
        <f t="shared" si="6"/>
        <v>75.59539627809748</v>
      </c>
    </row>
    <row r="26" spans="1:26" ht="37.5" customHeight="1" thickBot="1">
      <c r="A26" s="10"/>
      <c r="B26" s="69" t="s">
        <v>31</v>
      </c>
      <c r="C26" s="70">
        <f>SUM(C19:C25)</f>
        <v>22724865</v>
      </c>
      <c r="D26" s="70">
        <f>SUM(D19:D25)</f>
        <v>22338562.169999998</v>
      </c>
      <c r="E26" s="90">
        <f t="shared" si="0"/>
        <v>98.30008745926543</v>
      </c>
      <c r="F26" s="70">
        <f>SUM(F19:F25)</f>
        <v>28471928</v>
      </c>
      <c r="G26" s="73">
        <f>SUM(G19:G25)</f>
        <v>21796144.3</v>
      </c>
      <c r="H26" s="74">
        <f t="shared" si="1"/>
        <v>76.55310276142873</v>
      </c>
      <c r="I26" s="73">
        <f>SUM(I19:I25)</f>
        <v>6846373</v>
      </c>
      <c r="J26" s="73">
        <f>SUM(J19:J25)</f>
        <v>5477555.66</v>
      </c>
      <c r="K26" s="74">
        <f t="shared" si="2"/>
        <v>80.00667886485296</v>
      </c>
      <c r="L26" s="76">
        <f>SUM(L19:L25)</f>
        <v>0</v>
      </c>
      <c r="M26" s="76">
        <f>SUM(M19:M25)</f>
        <v>0</v>
      </c>
      <c r="N26" s="75">
        <f>SUM(N19:N25)</f>
        <v>0</v>
      </c>
      <c r="O26" s="73">
        <f>SUM(O19:O25)</f>
        <v>5338484</v>
      </c>
      <c r="P26" s="73">
        <f>SUM(P19:P25)</f>
        <v>4102537.14</v>
      </c>
      <c r="Q26" s="74">
        <f>P26/O26*100</f>
        <v>76.84835507608527</v>
      </c>
      <c r="R26" s="76"/>
      <c r="S26" s="76"/>
      <c r="T26" s="74"/>
      <c r="U26" s="73">
        <f>SUM(U19:U25)</f>
        <v>12350381</v>
      </c>
      <c r="V26" s="73">
        <f>SUM(V19:V25)</f>
        <v>9624411.35</v>
      </c>
      <c r="W26" s="74">
        <f t="shared" si="5"/>
        <v>77.928052179119</v>
      </c>
      <c r="X26" s="73">
        <f>SUM(X19:X25)</f>
        <v>2273871</v>
      </c>
      <c r="Y26" s="73">
        <f>SUM(Y19:Y25)</f>
        <v>1696330.16</v>
      </c>
      <c r="Z26" s="34">
        <f t="shared" si="6"/>
        <v>74.60098484038892</v>
      </c>
    </row>
    <row r="27" spans="1:26" ht="22.5" customHeight="1" thickBot="1">
      <c r="A27" s="10"/>
      <c r="B27" s="91" t="s">
        <v>32</v>
      </c>
      <c r="C27" s="70">
        <f>C10+C18+C26</f>
        <v>118997546</v>
      </c>
      <c r="D27" s="70">
        <f>D10+D18+D26</f>
        <v>117485885.88</v>
      </c>
      <c r="E27" s="72">
        <f t="shared" si="0"/>
        <v>98.7296711816225</v>
      </c>
      <c r="F27" s="70">
        <f>F10+F18+F26</f>
        <v>119803883</v>
      </c>
      <c r="G27" s="73">
        <f>G10+G18+G26</f>
        <v>89259680.25</v>
      </c>
      <c r="H27" s="92">
        <f t="shared" si="1"/>
        <v>74.5048307407532</v>
      </c>
      <c r="I27" s="73">
        <f>I10+I18+I26</f>
        <v>24140603</v>
      </c>
      <c r="J27" s="73">
        <f>J10+J18+J26</f>
        <v>17768441.73</v>
      </c>
      <c r="K27" s="92">
        <f t="shared" si="2"/>
        <v>73.60396809474892</v>
      </c>
      <c r="L27" s="73">
        <f>L10+L18+L26</f>
        <v>592293</v>
      </c>
      <c r="M27" s="73">
        <f>M10+M18+M26</f>
        <v>486206.11</v>
      </c>
      <c r="N27" s="93">
        <f>N10+N18+N26</f>
        <v>82.08878207238646</v>
      </c>
      <c r="O27" s="73">
        <f>O10+O18+O26</f>
        <v>35288885</v>
      </c>
      <c r="P27" s="73">
        <f>P10+P18+P26</f>
        <v>27188046.26</v>
      </c>
      <c r="Q27" s="92">
        <f>P27/O27*100</f>
        <v>77.04422018434417</v>
      </c>
      <c r="R27" s="73"/>
      <c r="S27" s="73"/>
      <c r="T27" s="94"/>
      <c r="U27" s="73">
        <f>U10+U18+U26</f>
        <v>46275962</v>
      </c>
      <c r="V27" s="73">
        <f>V10+V18+V26</f>
        <v>35308275.01</v>
      </c>
      <c r="W27" s="92">
        <f t="shared" si="5"/>
        <v>76.29938629908979</v>
      </c>
      <c r="X27" s="73">
        <f>X10+X18+X26</f>
        <v>6458251</v>
      </c>
      <c r="Y27" s="73">
        <f>Y10+Y18+Y26</f>
        <v>4812109.36</v>
      </c>
      <c r="Z27" s="95">
        <f t="shared" si="6"/>
        <v>74.51103030836059</v>
      </c>
    </row>
    <row r="28" spans="1:26" ht="28.5" customHeight="1" thickBot="1">
      <c r="A28" s="96"/>
      <c r="B28" s="97" t="s">
        <v>33</v>
      </c>
      <c r="C28" s="98">
        <v>502617912</v>
      </c>
      <c r="D28" s="98">
        <v>473416869.32</v>
      </c>
      <c r="E28" s="99">
        <f t="shared" si="0"/>
        <v>94.1902104993027</v>
      </c>
      <c r="F28" s="100">
        <v>501566594</v>
      </c>
      <c r="G28" s="101">
        <v>421356474.0600001</v>
      </c>
      <c r="H28" s="92">
        <f t="shared" si="1"/>
        <v>84.0080816985192</v>
      </c>
      <c r="I28" s="102">
        <v>2562660</v>
      </c>
      <c r="J28" s="102">
        <v>2018048.89</v>
      </c>
      <c r="K28" s="92">
        <f t="shared" si="2"/>
        <v>78.74821045320097</v>
      </c>
      <c r="L28" s="103"/>
      <c r="M28" s="104"/>
      <c r="N28" s="105"/>
      <c r="O28" s="103">
        <v>131666027</v>
      </c>
      <c r="P28" s="104">
        <v>99922644.38999999</v>
      </c>
      <c r="Q28" s="92">
        <f>P28/O28*100</f>
        <v>75.89098468810029</v>
      </c>
      <c r="R28" s="103">
        <v>65817259</v>
      </c>
      <c r="S28" s="104">
        <v>55569353.83</v>
      </c>
      <c r="T28" s="92">
        <f>S28/R28*100</f>
        <v>84.42976002692546</v>
      </c>
      <c r="U28" s="103"/>
      <c r="V28" s="104"/>
      <c r="W28" s="92"/>
      <c r="X28" s="103">
        <v>12527784</v>
      </c>
      <c r="Y28" s="104">
        <v>10191840.809999999</v>
      </c>
      <c r="Z28" s="95">
        <f t="shared" si="6"/>
        <v>81.35389954041352</v>
      </c>
    </row>
    <row r="29" spans="1:26" ht="24.75" customHeight="1" thickBot="1">
      <c r="A29" s="57"/>
      <c r="B29" s="106" t="s">
        <v>34</v>
      </c>
      <c r="C29" s="107">
        <f>C27+C28</f>
        <v>621615458</v>
      </c>
      <c r="D29" s="108">
        <f>D27+D28</f>
        <v>590902755.2</v>
      </c>
      <c r="E29" s="72">
        <f t="shared" si="0"/>
        <v>95.05921186406533</v>
      </c>
      <c r="F29" s="107">
        <f>F27+F28</f>
        <v>621370477</v>
      </c>
      <c r="G29" s="108">
        <f>G27+G28</f>
        <v>510616154.3100001</v>
      </c>
      <c r="H29" s="74">
        <f t="shared" si="1"/>
        <v>82.17579901370179</v>
      </c>
      <c r="I29" s="107">
        <f>I27+I28</f>
        <v>26703263</v>
      </c>
      <c r="J29" s="107">
        <f>J27+J28</f>
        <v>19786490.62</v>
      </c>
      <c r="K29" s="74">
        <f t="shared" si="2"/>
        <v>74.09765098744674</v>
      </c>
      <c r="L29" s="108">
        <f>L27+L28</f>
        <v>592293</v>
      </c>
      <c r="M29" s="108">
        <f>M27+M28</f>
        <v>486206.11</v>
      </c>
      <c r="N29" s="26">
        <f>N27+N28</f>
        <v>82.08878207238646</v>
      </c>
      <c r="O29" s="108">
        <f>O27+O28</f>
        <v>166954912</v>
      </c>
      <c r="P29" s="108">
        <f>P27+P28</f>
        <v>127110690.64999999</v>
      </c>
      <c r="Q29" s="74">
        <f>P29/O29*100</f>
        <v>76.13474148637206</v>
      </c>
      <c r="R29" s="108">
        <f>R27+R28</f>
        <v>65817259</v>
      </c>
      <c r="S29" s="108">
        <f>S27+S28</f>
        <v>55569353.83</v>
      </c>
      <c r="T29" s="74">
        <f>S29/R29*100</f>
        <v>84.42976002692546</v>
      </c>
      <c r="U29" s="108">
        <f>U27+U28</f>
        <v>46275962</v>
      </c>
      <c r="V29" s="108">
        <f>V27+V28</f>
        <v>35308275.01</v>
      </c>
      <c r="W29" s="74">
        <f>V29/U29*100</f>
        <v>76.29938629908979</v>
      </c>
      <c r="X29" s="108">
        <f>X27+X28</f>
        <v>18986035</v>
      </c>
      <c r="Y29" s="108">
        <f>Y27+Y28</f>
        <v>15003950.169999998</v>
      </c>
      <c r="Z29" s="34">
        <f t="shared" si="6"/>
        <v>79.0262430781361</v>
      </c>
    </row>
    <row r="30" spans="3:25" ht="12.75">
      <c r="C30" s="4"/>
      <c r="D30" s="4"/>
      <c r="I30" s="109"/>
      <c r="J30" s="110"/>
      <c r="K30" s="109"/>
      <c r="L30" s="109"/>
      <c r="M30" s="109"/>
      <c r="N30" s="109"/>
      <c r="O30" s="109"/>
      <c r="P30" s="110"/>
      <c r="Q30" s="109"/>
      <c r="R30" s="109"/>
      <c r="S30" s="110"/>
      <c r="T30" s="109"/>
      <c r="U30" s="109"/>
      <c r="V30" s="109"/>
      <c r="W30" s="109"/>
      <c r="X30" s="109"/>
      <c r="Y30" s="110"/>
    </row>
    <row r="32" spans="6:7" ht="12.75">
      <c r="F32" s="110"/>
      <c r="G32" s="110"/>
    </row>
    <row r="33" ht="12.75">
      <c r="F33" s="110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2017-09-18T10:53:55Z</cp:lastPrinted>
  <dcterms:created xsi:type="dcterms:W3CDTF">1996-10-08T23:32:33Z</dcterms:created>
  <dcterms:modified xsi:type="dcterms:W3CDTF">2017-09-18T11:02:10Z</dcterms:modified>
  <cp:category/>
  <cp:version/>
  <cp:contentType/>
  <cp:contentStatus/>
</cp:coreProperties>
</file>