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<sst xmlns="http://schemas.openxmlformats.org/spreadsheetml/2006/main" count="55" uniqueCount="36">
  <si>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19.09.2016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</si>
  <si>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</si>
  <si>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</si>
  <si>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</si>
  <si>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</si>
  <si>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</si>
  <si>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</si>
  <si>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</si>
  <si>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</si>
  <si>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</si>
  <si>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</si>
  <si>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січень-вересень</t>
  </si>
  <si>
    <t>виконання по доходах за 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</si>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</sst>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4" fillId="0" borderId="26" xfId="336" applyFont="1" applyBorder="1" applyAlignment="1">
      <alignment vertical="center"/>
      <protection/>
    </xf>
    <xf numFmtId="0" fontId="4" fillId="0" borderId="27" xfId="336" applyFont="1" applyBorder="1" applyAlignment="1">
      <alignment vertical="center"/>
      <protection/>
    </xf>
    <xf numFmtId="172" fontId="6" fillId="0" borderId="21" xfId="0" applyNumberFormat="1" applyFont="1" applyFill="1" applyBorder="1" applyAlignment="1">
      <alignment vertical="center"/>
    </xf>
    <xf numFmtId="174" fontId="8" fillId="0" borderId="27" xfId="338" applyNumberFormat="1" applyFont="1" applyBorder="1" applyAlignment="1">
      <alignment vertical="center" wrapText="1"/>
      <protection/>
    </xf>
    <xf numFmtId="172" fontId="6" fillId="0" borderId="27" xfId="0" applyNumberFormat="1" applyFont="1" applyFill="1" applyBorder="1" applyAlignment="1">
      <alignment horizontal="center" vertical="center"/>
    </xf>
    <xf numFmtId="174" fontId="8" fillId="0" borderId="17" xfId="335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8" fillId="0" borderId="17" xfId="334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4" fillId="0" borderId="36" xfId="336" applyFont="1" applyBorder="1" applyAlignment="1">
      <alignment vertical="center"/>
      <protection/>
    </xf>
    <xf numFmtId="0" fontId="4" fillId="0" borderId="37" xfId="336" applyFont="1" applyBorder="1" applyAlignment="1">
      <alignment vertical="center"/>
      <protection/>
    </xf>
    <xf numFmtId="172" fontId="6" fillId="0" borderId="38" xfId="0" applyNumberFormat="1" applyFont="1" applyFill="1" applyBorder="1" applyAlignment="1">
      <alignment vertical="center"/>
    </xf>
    <xf numFmtId="174" fontId="4" fillId="0" borderId="37" xfId="338" applyNumberFormat="1" applyFont="1" applyBorder="1" applyAlignment="1">
      <alignment vertical="center" wrapText="1"/>
      <protection/>
    </xf>
    <xf numFmtId="172" fontId="6" fillId="0" borderId="37" xfId="0" applyNumberFormat="1" applyFont="1" applyFill="1" applyBorder="1" applyAlignment="1">
      <alignment vertical="center"/>
    </xf>
    <xf numFmtId="174" fontId="4" fillId="0" borderId="37" xfId="335" applyNumberFormat="1" applyFont="1" applyBorder="1" applyAlignment="1">
      <alignment vertical="center" wrapText="1"/>
      <protection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4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7" applyNumberFormat="1" applyFont="1" applyFill="1" applyBorder="1" applyAlignment="1">
      <alignment vertical="center" wrapText="1"/>
      <protection/>
    </xf>
    <xf numFmtId="0" fontId="0" fillId="0" borderId="33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4" fontId="4" fillId="0" borderId="46" xfId="335" applyNumberFormat="1" applyFont="1" applyBorder="1" applyAlignment="1">
      <alignment vertical="center" wrapText="1"/>
      <protection/>
    </xf>
    <xf numFmtId="1" fontId="0" fillId="0" borderId="45" xfId="0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" fontId="4" fillId="0" borderId="45" xfId="334" applyNumberFormat="1" applyFont="1" applyFill="1" applyBorder="1" applyAlignment="1">
      <alignment vertical="center" wrapText="1"/>
      <protection/>
    </xf>
    <xf numFmtId="174" fontId="0" fillId="0" borderId="45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3" xfId="336" applyFont="1" applyBorder="1" applyAlignment="1">
      <alignment vertical="center"/>
      <protection/>
    </xf>
    <xf numFmtId="0" fontId="4" fillId="0" borderId="24" xfId="336" applyFont="1" applyBorder="1" applyAlignment="1">
      <alignment vertical="center"/>
      <protection/>
    </xf>
    <xf numFmtId="172" fontId="6" fillId="0" borderId="50" xfId="0" applyNumberFormat="1" applyFont="1" applyFill="1" applyBorder="1" applyAlignment="1">
      <alignment vertical="center"/>
    </xf>
    <xf numFmtId="174" fontId="4" fillId="0" borderId="24" xfId="333" applyNumberFormat="1" applyFont="1" applyBorder="1" applyAlignment="1">
      <alignment vertical="center" wrapText="1"/>
      <protection/>
    </xf>
    <xf numFmtId="174" fontId="4" fillId="0" borderId="24" xfId="335" applyNumberFormat="1" applyFont="1" applyBorder="1" applyAlignment="1">
      <alignment vertical="center" wrapText="1"/>
      <protection/>
    </xf>
    <xf numFmtId="14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74" fontId="0" fillId="0" borderId="37" xfId="0" applyNumberFormat="1" applyFont="1" applyFill="1" applyBorder="1" applyAlignment="1">
      <alignment vertical="center" wrapText="1"/>
    </xf>
    <xf numFmtId="1" fontId="0" fillId="0" borderId="37" xfId="0" applyNumberFormat="1" applyFont="1" applyFill="1" applyBorder="1" applyAlignment="1">
      <alignment vertical="center" wrapText="1"/>
    </xf>
    <xf numFmtId="172" fontId="6" fillId="0" borderId="40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51" xfId="0" applyNumberFormat="1" applyFont="1" applyFill="1" applyBorder="1" applyAlignment="1">
      <alignment vertical="center"/>
    </xf>
    <xf numFmtId="14" fontId="0" fillId="0" borderId="45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4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55" xfId="336" applyFont="1" applyBorder="1" applyAlignment="1">
      <alignment vertical="center"/>
      <protection/>
    </xf>
    <xf numFmtId="1" fontId="8" fillId="0" borderId="45" xfId="336" applyNumberFormat="1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174" fontId="8" fillId="0" borderId="45" xfId="338" applyNumberFormat="1" applyFont="1" applyBorder="1" applyAlignment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74" fontId="8" fillId="0" borderId="45" xfId="335" applyNumberFormat="1" applyFont="1" applyBorder="1" applyAlignment="1">
      <alignment vertical="center" wrapText="1"/>
      <protection/>
    </xf>
    <xf numFmtId="174" fontId="6" fillId="0" borderId="53" xfId="0" applyNumberFormat="1" applyFont="1" applyFill="1" applyBorder="1" applyAlignment="1">
      <alignment vertical="center"/>
    </xf>
    <xf numFmtId="1" fontId="8" fillId="0" borderId="53" xfId="334" applyNumberFormat="1" applyFont="1" applyFill="1" applyBorder="1" applyAlignment="1">
      <alignment vertical="center" wrapText="1"/>
      <protection/>
    </xf>
    <xf numFmtId="172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Q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3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42632</v>
      </c>
      <c r="C2" s="4"/>
      <c r="D2" s="4"/>
    </row>
    <row r="5" spans="2:26" ht="18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 thickBo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1" t="s">
        <v>15</v>
      </c>
      <c r="H9" s="34" t="s">
        <v>13</v>
      </c>
      <c r="I9" s="33" t="s">
        <v>14</v>
      </c>
      <c r="J9" s="31" t="s">
        <v>15</v>
      </c>
      <c r="K9" s="35" t="s">
        <v>13</v>
      </c>
      <c r="L9" s="33" t="s">
        <v>14</v>
      </c>
      <c r="M9" s="31" t="s">
        <v>15</v>
      </c>
      <c r="N9" s="35" t="s">
        <v>13</v>
      </c>
      <c r="O9" s="33" t="s">
        <v>14</v>
      </c>
      <c r="P9" s="31" t="s">
        <v>15</v>
      </c>
      <c r="Q9" s="35" t="s">
        <v>13</v>
      </c>
      <c r="R9" s="33" t="s">
        <v>14</v>
      </c>
      <c r="S9" s="31" t="s">
        <v>15</v>
      </c>
      <c r="T9" s="35" t="s">
        <v>13</v>
      </c>
      <c r="U9" s="33" t="s">
        <v>14</v>
      </c>
      <c r="V9" s="31" t="s">
        <v>15</v>
      </c>
      <c r="W9" s="35" t="s">
        <v>13</v>
      </c>
      <c r="X9" s="33" t="s">
        <v>14</v>
      </c>
      <c r="Y9" s="31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26858518</v>
      </c>
      <c r="D10" s="40">
        <v>28719483.77</v>
      </c>
      <c r="E10" s="41">
        <f aca="true" t="shared" si="0" ref="E10:E29">D10/C10*100</f>
        <v>106.92877309909655</v>
      </c>
      <c r="F10" s="42">
        <v>24702305</v>
      </c>
      <c r="G10" s="42">
        <v>19316127.65</v>
      </c>
      <c r="H10" s="43">
        <f aca="true" t="shared" si="1" ref="H10:H29">G10/F10*100</f>
        <v>78.19564874613927</v>
      </c>
      <c r="I10" s="44">
        <v>4412331</v>
      </c>
      <c r="J10" s="44">
        <v>2859739.87</v>
      </c>
      <c r="K10" s="45">
        <f aca="true" t="shared" si="2" ref="K10:K29">J10/I10*100</f>
        <v>64.81245106044855</v>
      </c>
      <c r="L10" s="46"/>
      <c r="M10" s="47"/>
      <c r="N10" s="48"/>
      <c r="O10" s="49">
        <v>8831954</v>
      </c>
      <c r="P10" s="49">
        <v>6553528.929999999</v>
      </c>
      <c r="Q10" s="50">
        <f aca="true" t="shared" si="3" ref="Q10:Q15">P10/O10*100</f>
        <v>74.20248033447636</v>
      </c>
      <c r="R10" s="51"/>
      <c r="S10" s="51"/>
      <c r="T10" s="45"/>
      <c r="U10" s="49">
        <v>10331020</v>
      </c>
      <c r="V10" s="49">
        <v>8926523.12</v>
      </c>
      <c r="W10" s="45">
        <f aca="true" t="shared" si="4" ref="W10:W18">V10/U10*100</f>
        <v>86.4050511953321</v>
      </c>
      <c r="X10" s="49"/>
      <c r="Y10" s="49"/>
      <c r="Z10" s="52"/>
    </row>
    <row r="11" spans="1:26" ht="39.75" customHeight="1">
      <c r="A11" s="18"/>
      <c r="B11" s="53" t="s">
        <v>17</v>
      </c>
      <c r="C11" s="54">
        <v>4264198</v>
      </c>
      <c r="D11" s="55">
        <v>4698980.23</v>
      </c>
      <c r="E11" s="56">
        <f t="shared" si="0"/>
        <v>110.19610791994181</v>
      </c>
      <c r="F11" s="57">
        <v>3303786</v>
      </c>
      <c r="G11" s="57">
        <v>2602689.76</v>
      </c>
      <c r="H11" s="58">
        <f t="shared" si="1"/>
        <v>78.779005661989</v>
      </c>
      <c r="I11" s="59">
        <v>919074</v>
      </c>
      <c r="J11" s="59">
        <v>782226.73</v>
      </c>
      <c r="K11" s="58">
        <f t="shared" si="2"/>
        <v>85.11030994239854</v>
      </c>
      <c r="L11" s="60"/>
      <c r="M11" s="60"/>
      <c r="N11" s="58"/>
      <c r="O11" s="60">
        <v>1138773</v>
      </c>
      <c r="P11" s="60">
        <v>943490.51</v>
      </c>
      <c r="Q11" s="58">
        <f t="shared" si="3"/>
        <v>82.85149981603006</v>
      </c>
      <c r="R11" s="61"/>
      <c r="S11" s="61"/>
      <c r="T11" s="58"/>
      <c r="U11" s="60">
        <v>749932</v>
      </c>
      <c r="V11" s="60">
        <v>517076.94</v>
      </c>
      <c r="W11" s="58">
        <f t="shared" si="4"/>
        <v>68.94984345247302</v>
      </c>
      <c r="X11" s="60">
        <v>459203</v>
      </c>
      <c r="Y11" s="60">
        <v>335315.16</v>
      </c>
      <c r="Z11" s="62">
        <f>Y11/X11*100</f>
        <v>73.0211170223191</v>
      </c>
    </row>
    <row r="12" spans="1:26" ht="25.5">
      <c r="A12" s="18"/>
      <c r="B12" s="63" t="s">
        <v>18</v>
      </c>
      <c r="C12" s="54">
        <v>4571416</v>
      </c>
      <c r="D12" s="55">
        <v>5136587.04</v>
      </c>
      <c r="E12" s="64">
        <f t="shared" si="0"/>
        <v>112.36315049866388</v>
      </c>
      <c r="F12" s="57">
        <v>4509961</v>
      </c>
      <c r="G12" s="57">
        <v>3216467</v>
      </c>
      <c r="H12" s="65">
        <f t="shared" si="1"/>
        <v>71.31917548732683</v>
      </c>
      <c r="I12" s="59">
        <v>1099805</v>
      </c>
      <c r="J12" s="59">
        <v>852546.35</v>
      </c>
      <c r="K12" s="65">
        <f t="shared" si="2"/>
        <v>77.51795545573988</v>
      </c>
      <c r="L12" s="66"/>
      <c r="M12" s="66"/>
      <c r="N12" s="65"/>
      <c r="O12" s="67">
        <v>1002031</v>
      </c>
      <c r="P12" s="67">
        <v>762908.3</v>
      </c>
      <c r="Q12" s="65">
        <f t="shared" si="3"/>
        <v>76.1361973831149</v>
      </c>
      <c r="R12" s="68"/>
      <c r="S12" s="68"/>
      <c r="T12" s="65"/>
      <c r="U12" s="67">
        <v>907008</v>
      </c>
      <c r="V12" s="67">
        <v>252737.1</v>
      </c>
      <c r="W12" s="65">
        <f t="shared" si="4"/>
        <v>27.864925116426758</v>
      </c>
      <c r="X12" s="67">
        <v>396217</v>
      </c>
      <c r="Y12" s="67">
        <v>288016.84</v>
      </c>
      <c r="Z12" s="69">
        <f>Y12/X12*100</f>
        <v>72.69169167400693</v>
      </c>
    </row>
    <row r="13" spans="1:26" ht="25.5">
      <c r="A13" s="18"/>
      <c r="B13" s="63" t="s">
        <v>19</v>
      </c>
      <c r="C13" s="54">
        <v>10534234</v>
      </c>
      <c r="D13" s="55">
        <v>10509312.96</v>
      </c>
      <c r="E13" s="64">
        <f t="shared" si="0"/>
        <v>99.76342807649803</v>
      </c>
      <c r="F13" s="57">
        <v>8996856</v>
      </c>
      <c r="G13" s="57">
        <v>8065219.41</v>
      </c>
      <c r="H13" s="65">
        <f t="shared" si="1"/>
        <v>89.64486493948553</v>
      </c>
      <c r="I13" s="59">
        <v>1981886</v>
      </c>
      <c r="J13" s="59">
        <v>1819438.77</v>
      </c>
      <c r="K13" s="65">
        <f t="shared" si="2"/>
        <v>91.80340191110892</v>
      </c>
      <c r="L13" s="70"/>
      <c r="M13" s="70"/>
      <c r="N13" s="65"/>
      <c r="O13" s="67">
        <v>2103431</v>
      </c>
      <c r="P13" s="67">
        <v>1882232.45</v>
      </c>
      <c r="Q13" s="65">
        <f t="shared" si="3"/>
        <v>89.48391699085921</v>
      </c>
      <c r="R13" s="68"/>
      <c r="S13" s="68"/>
      <c r="T13" s="65"/>
      <c r="U13" s="67">
        <v>4562302</v>
      </c>
      <c r="V13" s="67">
        <v>4050823.23</v>
      </c>
      <c r="W13" s="65">
        <f t="shared" si="4"/>
        <v>88.78901988513694</v>
      </c>
      <c r="X13" s="67"/>
      <c r="Y13" s="67"/>
      <c r="Z13" s="69"/>
    </row>
    <row r="14" spans="1:26" ht="25.5">
      <c r="A14" s="18"/>
      <c r="B14" s="63" t="s">
        <v>20</v>
      </c>
      <c r="C14" s="54">
        <v>5683799</v>
      </c>
      <c r="D14" s="55">
        <v>6939277.890000001</v>
      </c>
      <c r="E14" s="64">
        <f t="shared" si="0"/>
        <v>122.08872780335828</v>
      </c>
      <c r="F14" s="57">
        <v>6500779</v>
      </c>
      <c r="G14" s="57">
        <v>4454130.85</v>
      </c>
      <c r="H14" s="65">
        <f t="shared" si="1"/>
        <v>68.51687851563635</v>
      </c>
      <c r="I14" s="59">
        <v>1222430</v>
      </c>
      <c r="J14" s="59">
        <v>970327.05</v>
      </c>
      <c r="K14" s="65">
        <f t="shared" si="2"/>
        <v>79.37690092684244</v>
      </c>
      <c r="L14" s="67">
        <v>371898</v>
      </c>
      <c r="M14" s="67">
        <v>304943.08</v>
      </c>
      <c r="N14" s="65">
        <f>M14/L14*100</f>
        <v>81.99642912841693</v>
      </c>
      <c r="O14" s="67">
        <v>2317278</v>
      </c>
      <c r="P14" s="67">
        <v>1791922.12</v>
      </c>
      <c r="Q14" s="65">
        <f t="shared" si="3"/>
        <v>77.32875037004624</v>
      </c>
      <c r="R14" s="68"/>
      <c r="S14" s="68"/>
      <c r="T14" s="65"/>
      <c r="U14" s="67">
        <v>1027194</v>
      </c>
      <c r="V14" s="67">
        <v>463666.1</v>
      </c>
      <c r="W14" s="65">
        <f t="shared" si="4"/>
        <v>45.13909738569345</v>
      </c>
      <c r="X14" s="67">
        <v>561340</v>
      </c>
      <c r="Y14" s="67">
        <v>387239.29</v>
      </c>
      <c r="Z14" s="69">
        <f>Y14/X14*100</f>
        <v>68.98480243702568</v>
      </c>
    </row>
    <row r="15" spans="1:26" ht="25.5">
      <c r="A15" s="18"/>
      <c r="B15" s="63" t="s">
        <v>21</v>
      </c>
      <c r="C15" s="54">
        <v>1788235</v>
      </c>
      <c r="D15" s="55">
        <v>1695137.72</v>
      </c>
      <c r="E15" s="64">
        <f t="shared" si="0"/>
        <v>94.79390124899692</v>
      </c>
      <c r="F15" s="57">
        <v>1797303</v>
      </c>
      <c r="G15" s="57">
        <v>1491069.27</v>
      </c>
      <c r="H15" s="65">
        <f t="shared" si="1"/>
        <v>82.96148562596291</v>
      </c>
      <c r="I15" s="59">
        <v>256336</v>
      </c>
      <c r="J15" s="59">
        <v>252944.19</v>
      </c>
      <c r="K15" s="65">
        <f t="shared" si="2"/>
        <v>98.67681090443793</v>
      </c>
      <c r="L15" s="71"/>
      <c r="M15" s="72"/>
      <c r="N15" s="73"/>
      <c r="O15" s="67">
        <v>586665</v>
      </c>
      <c r="P15" s="67">
        <v>344505.39</v>
      </c>
      <c r="Q15" s="65">
        <f t="shared" si="3"/>
        <v>58.72267648487638</v>
      </c>
      <c r="R15" s="68"/>
      <c r="S15" s="68"/>
      <c r="T15" s="65"/>
      <c r="U15" s="67">
        <v>249534</v>
      </c>
      <c r="V15" s="67">
        <v>245034.66</v>
      </c>
      <c r="W15" s="65">
        <f t="shared" si="4"/>
        <v>98.19690302724278</v>
      </c>
      <c r="X15" s="67">
        <v>198868</v>
      </c>
      <c r="Y15" s="67">
        <v>144305.37</v>
      </c>
      <c r="Z15" s="69">
        <f>Y15/X15*100</f>
        <v>72.56339380895871</v>
      </c>
    </row>
    <row r="16" spans="1:26" ht="25.5">
      <c r="A16" s="18"/>
      <c r="B16" s="63" t="s">
        <v>22</v>
      </c>
      <c r="C16" s="54">
        <v>1925087</v>
      </c>
      <c r="D16" s="55">
        <v>2346999.01</v>
      </c>
      <c r="E16" s="64">
        <f t="shared" si="0"/>
        <v>121.91651650029323</v>
      </c>
      <c r="F16" s="57">
        <v>2633367</v>
      </c>
      <c r="G16" s="57">
        <v>1961050.25</v>
      </c>
      <c r="H16" s="65">
        <f t="shared" si="1"/>
        <v>74.4693105822318</v>
      </c>
      <c r="I16" s="59">
        <v>682702</v>
      </c>
      <c r="J16" s="59">
        <v>511281.16</v>
      </c>
      <c r="K16" s="65">
        <f t="shared" si="2"/>
        <v>74.89082498659737</v>
      </c>
      <c r="L16" s="71"/>
      <c r="M16" s="72"/>
      <c r="N16" s="74"/>
      <c r="O16" s="75"/>
      <c r="P16" s="75"/>
      <c r="Q16" s="65"/>
      <c r="R16" s="68"/>
      <c r="S16" s="68"/>
      <c r="T16" s="65"/>
      <c r="U16" s="67">
        <v>904932</v>
      </c>
      <c r="V16" s="67">
        <v>481269.23</v>
      </c>
      <c r="W16" s="65">
        <f t="shared" si="4"/>
        <v>53.18291650643363</v>
      </c>
      <c r="X16" s="67">
        <v>178092</v>
      </c>
      <c r="Y16" s="67">
        <v>111549.04</v>
      </c>
      <c r="Z16" s="69">
        <f>Y16/X16*100</f>
        <v>62.635626530108034</v>
      </c>
    </row>
    <row r="17" spans="1:26" ht="26.25" thickBot="1">
      <c r="A17" s="76"/>
      <c r="B17" s="77" t="s">
        <v>23</v>
      </c>
      <c r="C17" s="54">
        <v>16160785</v>
      </c>
      <c r="D17" s="55">
        <v>17227297.83</v>
      </c>
      <c r="E17" s="78">
        <f t="shared" si="0"/>
        <v>106.5993875297518</v>
      </c>
      <c r="F17" s="57">
        <v>16018798</v>
      </c>
      <c r="G17" s="57">
        <v>9885905.660000002</v>
      </c>
      <c r="H17" s="79">
        <f t="shared" si="1"/>
        <v>61.7144036649941</v>
      </c>
      <c r="I17" s="80">
        <v>2783323</v>
      </c>
      <c r="J17" s="80">
        <v>1448187.28</v>
      </c>
      <c r="K17" s="79">
        <f t="shared" si="2"/>
        <v>52.03087388707671</v>
      </c>
      <c r="L17" s="81"/>
      <c r="M17" s="82"/>
      <c r="N17" s="83"/>
      <c r="O17" s="84">
        <v>4564185</v>
      </c>
      <c r="P17" s="84">
        <v>3302635.82</v>
      </c>
      <c r="Q17" s="79">
        <f>P17/O17*100</f>
        <v>72.35981495053333</v>
      </c>
      <c r="R17" s="85"/>
      <c r="S17" s="85"/>
      <c r="T17" s="79"/>
      <c r="U17" s="84">
        <v>6688365</v>
      </c>
      <c r="V17" s="84">
        <v>3785497.61</v>
      </c>
      <c r="W17" s="79">
        <f t="shared" si="4"/>
        <v>56.59825099258189</v>
      </c>
      <c r="X17" s="84">
        <v>1349883</v>
      </c>
      <c r="Y17" s="84">
        <v>831602.22</v>
      </c>
      <c r="Z17" s="86">
        <f>Y17/X17*100</f>
        <v>61.60550358808874</v>
      </c>
    </row>
    <row r="18" spans="1:26" ht="26.25" thickBot="1">
      <c r="A18" s="87"/>
      <c r="B18" s="88" t="s">
        <v>24</v>
      </c>
      <c r="C18" s="89">
        <f>SUM(C11:C17)</f>
        <v>44927754</v>
      </c>
      <c r="D18" s="90">
        <f>SUM(D11:D17)</f>
        <v>48553592.68</v>
      </c>
      <c r="E18" s="91">
        <f t="shared" si="0"/>
        <v>108.07037600855809</v>
      </c>
      <c r="F18" s="92">
        <f>SUM(F11:F17)</f>
        <v>43760850</v>
      </c>
      <c r="G18" s="92">
        <f>SUM(G11:G17)</f>
        <v>31676532.200000003</v>
      </c>
      <c r="H18" s="93">
        <f t="shared" si="1"/>
        <v>72.38555055489097</v>
      </c>
      <c r="I18" s="92">
        <f>SUM(I11:I17)</f>
        <v>8945556</v>
      </c>
      <c r="J18" s="92">
        <f>SUM(J11:J17)</f>
        <v>6636951.530000001</v>
      </c>
      <c r="K18" s="93">
        <f t="shared" si="2"/>
        <v>74.19272239757933</v>
      </c>
      <c r="L18" s="94">
        <f>SUM(L11:L17)</f>
        <v>371898</v>
      </c>
      <c r="M18" s="92">
        <f>SUM(M11:M17)</f>
        <v>304943.08</v>
      </c>
      <c r="N18" s="93">
        <f>M18/L18*100</f>
        <v>81.99642912841693</v>
      </c>
      <c r="O18" s="92">
        <f>SUM(O11:O17)</f>
        <v>11712363</v>
      </c>
      <c r="P18" s="92">
        <f>SUM(P11:P17)</f>
        <v>9027694.59</v>
      </c>
      <c r="Q18" s="93">
        <f>P18/O18*100</f>
        <v>77.07833671138779</v>
      </c>
      <c r="R18" s="95">
        <f>SUM(R11:R17)</f>
        <v>0</v>
      </c>
      <c r="S18" s="95">
        <f>SUM(S11:S17)</f>
        <v>0</v>
      </c>
      <c r="T18" s="93"/>
      <c r="U18" s="92">
        <f>SUM(U11:U17)</f>
        <v>15089267</v>
      </c>
      <c r="V18" s="92">
        <f>SUM(V11:V17)</f>
        <v>9796104.87</v>
      </c>
      <c r="W18" s="93">
        <f t="shared" si="4"/>
        <v>64.92101220026127</v>
      </c>
      <c r="X18" s="92">
        <f>SUM(X11:X17)</f>
        <v>3143603</v>
      </c>
      <c r="Y18" s="92">
        <f>SUM(Y11:Y17)</f>
        <v>2098027.92</v>
      </c>
      <c r="Z18" s="52">
        <f>Y18/X18*100</f>
        <v>66.73959529877023</v>
      </c>
    </row>
    <row r="19" spans="1:26" ht="25.5">
      <c r="A19" s="18"/>
      <c r="B19" s="53" t="s">
        <v>25</v>
      </c>
      <c r="C19" s="96">
        <v>920835</v>
      </c>
      <c r="D19" s="97">
        <v>934473.63</v>
      </c>
      <c r="E19" s="98">
        <f t="shared" si="0"/>
        <v>101.48111550929319</v>
      </c>
      <c r="F19" s="99">
        <v>931643</v>
      </c>
      <c r="G19" s="99">
        <v>900601.99</v>
      </c>
      <c r="H19" s="58">
        <f t="shared" si="1"/>
        <v>96.66814326947124</v>
      </c>
      <c r="I19" s="100">
        <v>431543</v>
      </c>
      <c r="J19" s="100">
        <v>400601.99</v>
      </c>
      <c r="K19" s="58">
        <f t="shared" si="2"/>
        <v>92.8301443888558</v>
      </c>
      <c r="L19" s="101"/>
      <c r="M19" s="102"/>
      <c r="N19" s="103"/>
      <c r="O19" s="104"/>
      <c r="P19" s="104"/>
      <c r="Q19" s="58"/>
      <c r="R19" s="105"/>
      <c r="S19" s="105"/>
      <c r="T19" s="58"/>
      <c r="U19" s="60">
        <v>100</v>
      </c>
      <c r="V19" s="60">
        <v>0</v>
      </c>
      <c r="W19" s="58"/>
      <c r="X19" s="106"/>
      <c r="Y19" s="106"/>
      <c r="Z19" s="62"/>
    </row>
    <row r="20" spans="1:26" ht="25.5">
      <c r="A20" s="18"/>
      <c r="B20" s="63" t="s">
        <v>26</v>
      </c>
      <c r="C20" s="96">
        <v>1758245</v>
      </c>
      <c r="D20" s="97">
        <v>1608905.68</v>
      </c>
      <c r="E20" s="107">
        <f t="shared" si="0"/>
        <v>91.50634183518224</v>
      </c>
      <c r="F20" s="99">
        <v>1779463</v>
      </c>
      <c r="G20" s="99">
        <v>1345772.91</v>
      </c>
      <c r="H20" s="65">
        <f t="shared" si="1"/>
        <v>75.62803553656356</v>
      </c>
      <c r="I20" s="100">
        <v>531324</v>
      </c>
      <c r="J20" s="100">
        <v>452700.67</v>
      </c>
      <c r="K20" s="65">
        <f t="shared" si="2"/>
        <v>85.20237557497873</v>
      </c>
      <c r="L20" s="108"/>
      <c r="M20" s="72"/>
      <c r="N20" s="74"/>
      <c r="O20" s="67">
        <v>845472</v>
      </c>
      <c r="P20" s="67">
        <v>603666.29</v>
      </c>
      <c r="Q20" s="65">
        <f>P20/O20*100</f>
        <v>71.39991507702207</v>
      </c>
      <c r="R20" s="68"/>
      <c r="S20" s="68"/>
      <c r="T20" s="65"/>
      <c r="U20" s="67">
        <v>40500</v>
      </c>
      <c r="V20" s="67">
        <v>34281.23</v>
      </c>
      <c r="W20" s="65">
        <f aca="true" t="shared" si="5" ref="W20:W27">V20/U20*100</f>
        <v>84.64501234567902</v>
      </c>
      <c r="X20" s="67">
        <v>333165</v>
      </c>
      <c r="Y20" s="67">
        <v>230672.56</v>
      </c>
      <c r="Z20" s="69">
        <f aca="true" t="shared" si="6" ref="Z20:Z29">Y20/X20*100</f>
        <v>69.23673254993771</v>
      </c>
    </row>
    <row r="21" spans="1:26" ht="25.5">
      <c r="A21" s="18"/>
      <c r="B21" s="63" t="s">
        <v>27</v>
      </c>
      <c r="C21" s="96">
        <v>571841</v>
      </c>
      <c r="D21" s="97">
        <v>601586.77</v>
      </c>
      <c r="E21" s="107">
        <f t="shared" si="0"/>
        <v>105.20175538305227</v>
      </c>
      <c r="F21" s="99">
        <v>710661</v>
      </c>
      <c r="G21" s="99">
        <v>480186.61</v>
      </c>
      <c r="H21" s="65">
        <f t="shared" si="1"/>
        <v>67.56901110374707</v>
      </c>
      <c r="I21" s="100">
        <v>335000</v>
      </c>
      <c r="J21" s="100">
        <v>271174.24</v>
      </c>
      <c r="K21" s="65">
        <f t="shared" si="2"/>
        <v>80.9475343283582</v>
      </c>
      <c r="L21" s="108"/>
      <c r="M21" s="72"/>
      <c r="N21" s="74"/>
      <c r="O21" s="75"/>
      <c r="P21" s="75"/>
      <c r="Q21" s="65"/>
      <c r="R21" s="68"/>
      <c r="S21" s="68"/>
      <c r="T21" s="65"/>
      <c r="U21" s="67">
        <v>19550</v>
      </c>
      <c r="V21" s="67">
        <v>17581.9</v>
      </c>
      <c r="W21" s="65">
        <f t="shared" si="5"/>
        <v>89.93299232736574</v>
      </c>
      <c r="X21" s="67">
        <v>356111</v>
      </c>
      <c r="Y21" s="67">
        <v>191430.47</v>
      </c>
      <c r="Z21" s="69">
        <f t="shared" si="6"/>
        <v>53.755842981542266</v>
      </c>
    </row>
    <row r="22" spans="1:26" ht="25.5">
      <c r="A22" s="18"/>
      <c r="B22" s="63" t="s">
        <v>28</v>
      </c>
      <c r="C22" s="96">
        <v>1037464</v>
      </c>
      <c r="D22" s="97">
        <v>1290577.25</v>
      </c>
      <c r="E22" s="107">
        <f t="shared" si="0"/>
        <v>124.39730438839322</v>
      </c>
      <c r="F22" s="99">
        <v>1170119</v>
      </c>
      <c r="G22" s="99">
        <v>972852.66</v>
      </c>
      <c r="H22" s="65">
        <f t="shared" si="1"/>
        <v>83.14134374367052</v>
      </c>
      <c r="I22" s="100">
        <v>551623</v>
      </c>
      <c r="J22" s="100">
        <v>461502.79</v>
      </c>
      <c r="K22" s="65">
        <f t="shared" si="2"/>
        <v>83.6627171093301</v>
      </c>
      <c r="L22" s="108"/>
      <c r="M22" s="72"/>
      <c r="N22" s="74"/>
      <c r="O22" s="67"/>
      <c r="P22" s="67"/>
      <c r="Q22" s="65"/>
      <c r="R22" s="68"/>
      <c r="S22" s="68"/>
      <c r="T22" s="65"/>
      <c r="U22" s="67">
        <v>396109</v>
      </c>
      <c r="V22" s="67">
        <v>339158.39</v>
      </c>
      <c r="W22" s="65">
        <f t="shared" si="5"/>
        <v>85.62249027414171</v>
      </c>
      <c r="X22" s="67">
        <v>198387</v>
      </c>
      <c r="Y22" s="67">
        <v>153361.67</v>
      </c>
      <c r="Z22" s="69">
        <f t="shared" si="6"/>
        <v>77.30429413217601</v>
      </c>
    </row>
    <row r="23" spans="1:26" ht="27.75" customHeight="1">
      <c r="A23" s="18"/>
      <c r="B23" s="63" t="s">
        <v>29</v>
      </c>
      <c r="C23" s="96">
        <v>1175362</v>
      </c>
      <c r="D23" s="97">
        <v>1699149.5</v>
      </c>
      <c r="E23" s="107">
        <f t="shared" si="0"/>
        <v>144.56393009132506</v>
      </c>
      <c r="F23" s="99">
        <v>1391665</v>
      </c>
      <c r="G23" s="99">
        <v>1094824.86</v>
      </c>
      <c r="H23" s="65">
        <f t="shared" si="1"/>
        <v>78.67014403610065</v>
      </c>
      <c r="I23" s="100">
        <v>776640</v>
      </c>
      <c r="J23" s="100">
        <v>588791.89</v>
      </c>
      <c r="K23" s="65">
        <f t="shared" si="2"/>
        <v>75.8127176040379</v>
      </c>
      <c r="L23" s="108"/>
      <c r="M23" s="72"/>
      <c r="N23" s="74"/>
      <c r="O23" s="67"/>
      <c r="P23" s="67"/>
      <c r="Q23" s="65"/>
      <c r="R23" s="68"/>
      <c r="S23" s="68"/>
      <c r="T23" s="65"/>
      <c r="U23" s="67">
        <v>372440</v>
      </c>
      <c r="V23" s="67">
        <v>303214.42</v>
      </c>
      <c r="W23" s="65">
        <f t="shared" si="5"/>
        <v>81.41295779185909</v>
      </c>
      <c r="X23" s="67">
        <v>193585</v>
      </c>
      <c r="Y23" s="67">
        <v>164478.55</v>
      </c>
      <c r="Z23" s="69">
        <f t="shared" si="6"/>
        <v>84.96451171320092</v>
      </c>
    </row>
    <row r="24" spans="1:30" ht="25.5">
      <c r="A24" s="18"/>
      <c r="B24" s="63" t="s">
        <v>30</v>
      </c>
      <c r="C24" s="96">
        <v>1255325</v>
      </c>
      <c r="D24" s="97">
        <v>1331548.07</v>
      </c>
      <c r="E24" s="107">
        <f t="shared" si="0"/>
        <v>106.07197896958955</v>
      </c>
      <c r="F24" s="99">
        <v>1395253</v>
      </c>
      <c r="G24" s="99">
        <v>1314997.53</v>
      </c>
      <c r="H24" s="65">
        <f t="shared" si="1"/>
        <v>94.24796291425282</v>
      </c>
      <c r="I24" s="100">
        <v>514424</v>
      </c>
      <c r="J24" s="100">
        <v>469692.48</v>
      </c>
      <c r="K24" s="65">
        <f t="shared" si="2"/>
        <v>91.30454255633484</v>
      </c>
      <c r="L24" s="108"/>
      <c r="M24" s="72"/>
      <c r="N24" s="74"/>
      <c r="O24" s="75"/>
      <c r="P24" s="75"/>
      <c r="Q24" s="65"/>
      <c r="R24" s="68"/>
      <c r="S24" s="68"/>
      <c r="T24" s="65"/>
      <c r="U24" s="67">
        <v>119538</v>
      </c>
      <c r="V24" s="67">
        <v>115538</v>
      </c>
      <c r="W24" s="65">
        <f t="shared" si="5"/>
        <v>96.65378373404273</v>
      </c>
      <c r="X24" s="67">
        <v>234824</v>
      </c>
      <c r="Y24" s="67">
        <v>206897.31</v>
      </c>
      <c r="Z24" s="69">
        <f t="shared" si="6"/>
        <v>88.10739532586108</v>
      </c>
      <c r="AD24" s="109"/>
    </row>
    <row r="25" spans="1:26" ht="26.25" thickBot="1">
      <c r="A25" s="76"/>
      <c r="B25" s="77" t="s">
        <v>31</v>
      </c>
      <c r="C25" s="96">
        <v>9229850</v>
      </c>
      <c r="D25" s="97">
        <v>10967364.129999999</v>
      </c>
      <c r="E25" s="110">
        <f t="shared" si="0"/>
        <v>118.82494439237907</v>
      </c>
      <c r="F25" s="99">
        <v>11182141</v>
      </c>
      <c r="G25" s="99">
        <v>7940577.540000001</v>
      </c>
      <c r="H25" s="79">
        <f t="shared" si="1"/>
        <v>71.01124498430131</v>
      </c>
      <c r="I25" s="100">
        <v>1696998</v>
      </c>
      <c r="J25" s="100">
        <v>1125626.67</v>
      </c>
      <c r="K25" s="79">
        <f t="shared" si="2"/>
        <v>66.33046532759614</v>
      </c>
      <c r="L25" s="111"/>
      <c r="M25" s="82"/>
      <c r="N25" s="83"/>
      <c r="O25" s="84">
        <v>3388025</v>
      </c>
      <c r="P25" s="84">
        <v>1969144.14</v>
      </c>
      <c r="Q25" s="79">
        <f>P25/O25*100</f>
        <v>58.120708672456665</v>
      </c>
      <c r="R25" s="85"/>
      <c r="S25" s="85"/>
      <c r="T25" s="79"/>
      <c r="U25" s="84">
        <v>5522095</v>
      </c>
      <c r="V25" s="84">
        <v>4382672.02</v>
      </c>
      <c r="W25" s="79">
        <f t="shared" si="5"/>
        <v>79.36611050697243</v>
      </c>
      <c r="X25" s="84">
        <v>160963</v>
      </c>
      <c r="Y25" s="84">
        <v>99791.07</v>
      </c>
      <c r="Z25" s="86">
        <f t="shared" si="6"/>
        <v>61.996278647888026</v>
      </c>
    </row>
    <row r="26" spans="1:26" ht="37.5" customHeight="1" thickBot="1">
      <c r="A26" s="18"/>
      <c r="B26" s="88" t="s">
        <v>32</v>
      </c>
      <c r="C26" s="89">
        <f>SUM(C19:C25)</f>
        <v>15948922</v>
      </c>
      <c r="D26" s="92">
        <f>SUM(D19:D25)</f>
        <v>18433605.03</v>
      </c>
      <c r="E26" s="112">
        <f t="shared" si="0"/>
        <v>115.57900295706507</v>
      </c>
      <c r="F26" s="89">
        <f>SUM(F19:F25)</f>
        <v>18560945</v>
      </c>
      <c r="G26" s="92">
        <f>SUM(G19:G25)</f>
        <v>14049814.100000001</v>
      </c>
      <c r="H26" s="93">
        <f t="shared" si="1"/>
        <v>75.69557530610645</v>
      </c>
      <c r="I26" s="92">
        <f>SUM(I19:I25)</f>
        <v>4837552</v>
      </c>
      <c r="J26" s="92">
        <f>SUM(J19:J25)</f>
        <v>3770090.73</v>
      </c>
      <c r="K26" s="93">
        <f t="shared" si="2"/>
        <v>77.9338543544338</v>
      </c>
      <c r="L26" s="95">
        <f>SUM(L19:L25)</f>
        <v>0</v>
      </c>
      <c r="M26" s="95">
        <f>SUM(M19:M25)</f>
        <v>0</v>
      </c>
      <c r="N26" s="94">
        <f>SUM(N19:N25)</f>
        <v>0</v>
      </c>
      <c r="O26" s="92">
        <f>SUM(O19:O25)</f>
        <v>4233497</v>
      </c>
      <c r="P26" s="92">
        <f>SUM(P19:P25)</f>
        <v>2572810.4299999997</v>
      </c>
      <c r="Q26" s="93">
        <f>P26/O26*100</f>
        <v>60.77269996884371</v>
      </c>
      <c r="R26" s="95"/>
      <c r="S26" s="95"/>
      <c r="T26" s="93"/>
      <c r="U26" s="92">
        <f>SUM(U19:U25)</f>
        <v>6470332</v>
      </c>
      <c r="V26" s="92">
        <f>SUM(V19:V25)</f>
        <v>5192445.959999999</v>
      </c>
      <c r="W26" s="93">
        <f t="shared" si="5"/>
        <v>80.25007001186336</v>
      </c>
      <c r="X26" s="92">
        <f>SUM(X19:X25)</f>
        <v>1477035</v>
      </c>
      <c r="Y26" s="92">
        <f>SUM(Y19:Y25)</f>
        <v>1046631.6300000001</v>
      </c>
      <c r="Z26" s="52">
        <f t="shared" si="6"/>
        <v>70.86031339812531</v>
      </c>
    </row>
    <row r="27" spans="1:26" ht="22.5" customHeight="1" thickBot="1">
      <c r="A27" s="18"/>
      <c r="B27" s="113" t="s">
        <v>33</v>
      </c>
      <c r="C27" s="89">
        <f>C10+C18+C26</f>
        <v>87735194</v>
      </c>
      <c r="D27" s="92">
        <f>D10+D18+D26</f>
        <v>95706681.48</v>
      </c>
      <c r="E27" s="91">
        <f t="shared" si="0"/>
        <v>109.08584926591718</v>
      </c>
      <c r="F27" s="89">
        <f>F10+F18+F26</f>
        <v>87024100</v>
      </c>
      <c r="G27" s="92">
        <f>G10+G18+G26</f>
        <v>65042473.95</v>
      </c>
      <c r="H27" s="114">
        <f t="shared" si="1"/>
        <v>74.74076026066344</v>
      </c>
      <c r="I27" s="92">
        <f>I10+I18+I26</f>
        <v>18195439</v>
      </c>
      <c r="J27" s="92">
        <f>J10+J18+J26</f>
        <v>13266782.130000003</v>
      </c>
      <c r="K27" s="114">
        <f t="shared" si="2"/>
        <v>72.91267954568177</v>
      </c>
      <c r="L27" s="92">
        <f>L10+L18+L26</f>
        <v>371898</v>
      </c>
      <c r="M27" s="92">
        <f>M10+M18+M26</f>
        <v>304943.08</v>
      </c>
      <c r="N27" s="115">
        <f>N10+N18+N26</f>
        <v>81.99642912841693</v>
      </c>
      <c r="O27" s="92">
        <f>O10+O18+O26</f>
        <v>24777814</v>
      </c>
      <c r="P27" s="92">
        <f>P10+P18+P26</f>
        <v>18154033.95</v>
      </c>
      <c r="Q27" s="114">
        <f>P27/O27*100</f>
        <v>73.26729448368609</v>
      </c>
      <c r="R27" s="92"/>
      <c r="S27" s="92"/>
      <c r="T27" s="116"/>
      <c r="U27" s="92">
        <f>U10+U18+U26</f>
        <v>31890619</v>
      </c>
      <c r="V27" s="92">
        <f>V10+V18+V26</f>
        <v>23915073.949999996</v>
      </c>
      <c r="W27" s="114">
        <f t="shared" si="5"/>
        <v>74.99093683317967</v>
      </c>
      <c r="X27" s="92">
        <f>X10+X18+X26</f>
        <v>4620638</v>
      </c>
      <c r="Y27" s="92">
        <f>Y10+Y18+Y26</f>
        <v>3144659.55</v>
      </c>
      <c r="Z27" s="117">
        <f t="shared" si="6"/>
        <v>68.05682570242465</v>
      </c>
    </row>
    <row r="28" spans="1:26" ht="28.5" customHeight="1" thickBot="1">
      <c r="A28" s="118"/>
      <c r="B28" s="119" t="s">
        <v>34</v>
      </c>
      <c r="C28" s="120">
        <v>307063921</v>
      </c>
      <c r="D28" s="121">
        <v>317067964.2</v>
      </c>
      <c r="E28" s="122">
        <f t="shared" si="0"/>
        <v>103.25796764641717</v>
      </c>
      <c r="F28" s="123">
        <v>303652540</v>
      </c>
      <c r="G28" s="124">
        <v>281596500.97</v>
      </c>
      <c r="H28" s="114">
        <f t="shared" si="1"/>
        <v>92.73642202037897</v>
      </c>
      <c r="I28" s="125">
        <v>1722650</v>
      </c>
      <c r="J28" s="125">
        <v>1324336.36</v>
      </c>
      <c r="K28" s="114">
        <f t="shared" si="2"/>
        <v>76.87785446840624</v>
      </c>
      <c r="L28" s="126"/>
      <c r="M28" s="127"/>
      <c r="N28" s="128"/>
      <c r="O28" s="126">
        <v>72423967</v>
      </c>
      <c r="P28" s="127">
        <v>61677163.42000002</v>
      </c>
      <c r="Q28" s="114">
        <f>P28/O28*100</f>
        <v>85.1612608019663</v>
      </c>
      <c r="R28" s="126">
        <v>45202045</v>
      </c>
      <c r="S28" s="127">
        <v>39061733.43999999</v>
      </c>
      <c r="T28" s="114">
        <f>S28/R28*100</f>
        <v>86.41585450392785</v>
      </c>
      <c r="U28" s="126"/>
      <c r="V28" s="127"/>
      <c r="W28" s="114"/>
      <c r="X28" s="126">
        <v>9118672</v>
      </c>
      <c r="Y28" s="127">
        <v>7474952.599999999</v>
      </c>
      <c r="Z28" s="117">
        <f t="shared" si="6"/>
        <v>81.97413614614057</v>
      </c>
    </row>
    <row r="29" spans="1:26" ht="24.75" customHeight="1" thickBot="1">
      <c r="A29" s="76"/>
      <c r="B29" s="129" t="s">
        <v>35</v>
      </c>
      <c r="C29" s="130">
        <f>C27+C28</f>
        <v>394799115</v>
      </c>
      <c r="D29" s="131">
        <f>D27+D28</f>
        <v>412774645.68</v>
      </c>
      <c r="E29" s="91">
        <f t="shared" si="0"/>
        <v>104.55308282036042</v>
      </c>
      <c r="F29" s="130">
        <f>F27+F28</f>
        <v>390676640</v>
      </c>
      <c r="G29" s="131">
        <f>G27+G28</f>
        <v>346638974.92</v>
      </c>
      <c r="H29" s="93">
        <f t="shared" si="1"/>
        <v>88.72784789999218</v>
      </c>
      <c r="I29" s="130">
        <f>I27+I28</f>
        <v>19918089</v>
      </c>
      <c r="J29" s="130">
        <f>J27+J28</f>
        <v>14591118.490000002</v>
      </c>
      <c r="K29" s="93">
        <f t="shared" si="2"/>
        <v>73.25561448189131</v>
      </c>
      <c r="L29" s="131">
        <f>L27+L28</f>
        <v>371898</v>
      </c>
      <c r="M29" s="131">
        <f>M27+M28</f>
        <v>304943.08</v>
      </c>
      <c r="N29" s="45">
        <f>N27+N28</f>
        <v>81.99642912841693</v>
      </c>
      <c r="O29" s="131">
        <f>O27+O28</f>
        <v>97201781</v>
      </c>
      <c r="P29" s="131">
        <f>P27+P28</f>
        <v>79831197.37000002</v>
      </c>
      <c r="Q29" s="93">
        <f>P29/O29*100</f>
        <v>82.12935663185021</v>
      </c>
      <c r="R29" s="131">
        <f>R27+R28</f>
        <v>45202045</v>
      </c>
      <c r="S29" s="131">
        <f>S27+S28</f>
        <v>39061733.43999999</v>
      </c>
      <c r="T29" s="93">
        <f>S29/R29*100</f>
        <v>86.41585450392785</v>
      </c>
      <c r="U29" s="131">
        <f>U27+U28</f>
        <v>31890619</v>
      </c>
      <c r="V29" s="131">
        <f>V27+V28</f>
        <v>23915073.949999996</v>
      </c>
      <c r="W29" s="93">
        <f>V29/U29*100</f>
        <v>74.99093683317967</v>
      </c>
      <c r="X29" s="131">
        <f>X27+X28</f>
        <v>13739310</v>
      </c>
      <c r="Y29" s="131">
        <f>Y27+Y28</f>
        <v>10619612.149999999</v>
      </c>
      <c r="Z29" s="52">
        <f t="shared" si="6"/>
        <v>77.2936351971096</v>
      </c>
    </row>
    <row r="30" spans="9:25" ht="12.75">
      <c r="I30" s="132"/>
      <c r="J30" s="133"/>
      <c r="K30" s="132"/>
      <c r="L30" s="132"/>
      <c r="M30" s="132"/>
      <c r="N30" s="132"/>
      <c r="O30" s="132"/>
      <c r="P30" s="133"/>
      <c r="Q30" s="132"/>
      <c r="R30" s="132"/>
      <c r="S30" s="133"/>
      <c r="T30" s="132"/>
      <c r="U30" s="132"/>
      <c r="V30" s="132"/>
      <c r="W30" s="132"/>
      <c r="X30" s="132"/>
      <c r="Y30" s="133"/>
    </row>
    <row r="31" spans="2:8" ht="12.75">
      <c r="B31" s="134"/>
      <c r="C31" s="134"/>
      <c r="D31" s="134"/>
      <c r="F31" s="1"/>
      <c r="G31" s="1"/>
      <c r="H31" s="1"/>
    </row>
    <row r="32" spans="6:8" ht="12.75">
      <c r="F32" s="1"/>
      <c r="G32" s="135"/>
      <c r="H32" s="1"/>
    </row>
    <row r="33" spans="6:8" ht="12.75">
      <c r="F33" s="1"/>
      <c r="G33" s="1"/>
      <c r="H33" s="1"/>
    </row>
    <row r="37" spans="6:7" ht="12.75">
      <c r="F37" s="133"/>
      <c r="G37" s="133"/>
    </row>
  </sheetData>
  <sheetProtection/>
  <mergeCells count="11"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2016-09-19T11:24:02Z</dcterms:created>
  <dcterms:modified xsi:type="dcterms:W3CDTF">2016-09-19T11:31:02Z</dcterms:modified>
  <cp:category/>
  <cp:version/>
  <cp:contentType/>
  <cp:contentStatus/>
</cp:coreProperties>
</file>