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<sst xmlns="http://schemas.openxmlformats.org/spreadsheetml/2006/main" count="56" uniqueCount="37">
  <si>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19.12..2016</t>
  </si>
  <si>
    <t>Інформація про надходження та використання коштів місцевих бюджетів Дергачівського району (станом на 19.12.2016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</si>
  <si>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</si>
  <si>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</si>
  <si>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</si>
  <si>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</si>
  <si>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</si>
  <si>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</si>
  <si>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</si>
  <si>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</si>
  <si>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</si>
  <si>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</si>
  <si>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січень-грудень</t>
  </si>
  <si>
    <t>виконання по доходах за січень-грудень</t>
  </si>
  <si>
    <t>%</t>
  </si>
  <si>
    <t>затерджено з урахуванням змін на 
січень-грудень</t>
  </si>
  <si>
    <t>касові видатки  за січень-грудень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</si>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</sst>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4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0" fontId="4" fillId="0" borderId="26" xfId="336" applyFont="1" applyBorder="1" applyAlignment="1">
      <alignment vertical="center"/>
      <protection/>
    </xf>
    <xf numFmtId="0" fontId="4" fillId="0" borderId="27" xfId="336" applyFont="1" applyBorder="1" applyAlignment="1">
      <alignment vertical="center"/>
      <protection/>
    </xf>
    <xf numFmtId="172" fontId="6" fillId="0" borderId="21" xfId="0" applyNumberFormat="1" applyFont="1" applyFill="1" applyBorder="1" applyAlignment="1">
      <alignment vertical="center"/>
    </xf>
    <xf numFmtId="174" fontId="8" fillId="0" borderId="27" xfId="338" applyNumberFormat="1" applyFont="1" applyBorder="1" applyAlignment="1">
      <alignment vertical="center" wrapText="1"/>
      <protection/>
    </xf>
    <xf numFmtId="172" fontId="6" fillId="0" borderId="27" xfId="0" applyNumberFormat="1" applyFont="1" applyFill="1" applyBorder="1" applyAlignment="1">
      <alignment horizontal="center" vertical="center"/>
    </xf>
    <xf numFmtId="174" fontId="8" fillId="0" borderId="17" xfId="335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8" fillId="0" borderId="17" xfId="334" applyNumberFormat="1" applyFont="1" applyFill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0" fontId="4" fillId="0" borderId="36" xfId="336" applyFont="1" applyBorder="1" applyAlignment="1">
      <alignment vertical="center"/>
      <protection/>
    </xf>
    <xf numFmtId="0" fontId="4" fillId="0" borderId="37" xfId="336" applyFont="1" applyBorder="1" applyAlignment="1">
      <alignment vertical="center"/>
      <protection/>
    </xf>
    <xf numFmtId="172" fontId="6" fillId="0" borderId="38" xfId="0" applyNumberFormat="1" applyFont="1" applyFill="1" applyBorder="1" applyAlignment="1">
      <alignment vertical="center"/>
    </xf>
    <xf numFmtId="174" fontId="4" fillId="0" borderId="37" xfId="338" applyNumberFormat="1" applyFont="1" applyBorder="1" applyAlignment="1">
      <alignment vertical="center" wrapText="1"/>
      <protection/>
    </xf>
    <xf numFmtId="172" fontId="6" fillId="0" borderId="37" xfId="0" applyNumberFormat="1" applyFont="1" applyFill="1" applyBorder="1" applyAlignment="1">
      <alignment vertical="center"/>
    </xf>
    <xf numFmtId="174" fontId="4" fillId="0" borderId="37" xfId="335" applyNumberFormat="1" applyFont="1" applyBorder="1" applyAlignment="1">
      <alignment vertical="center" wrapText="1"/>
      <protection/>
    </xf>
    <xf numFmtId="1" fontId="4" fillId="0" borderId="37" xfId="334" applyNumberFormat="1" applyFont="1" applyFill="1" applyBorder="1" applyAlignment="1">
      <alignment vertical="center" wrapText="1"/>
      <protection/>
    </xf>
    <xf numFmtId="174" fontId="0" fillId="0" borderId="37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 wrapText="1"/>
    </xf>
    <xf numFmtId="172" fontId="6" fillId="0" borderId="41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4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2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7" applyNumberFormat="1" applyFont="1" applyFill="1" applyBorder="1" applyAlignment="1">
      <alignment vertical="center" wrapText="1"/>
      <protection/>
    </xf>
    <xf numFmtId="0" fontId="0" fillId="0" borderId="33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 wrapText="1"/>
    </xf>
    <xf numFmtId="172" fontId="6" fillId="0" borderId="44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>
      <alignment vertical="center"/>
    </xf>
    <xf numFmtId="174" fontId="4" fillId="0" borderId="46" xfId="335" applyNumberFormat="1" applyFont="1" applyBorder="1" applyAlignment="1">
      <alignment vertical="center" wrapText="1"/>
      <protection/>
    </xf>
    <xf numFmtId="1" fontId="0" fillId="0" borderId="45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1" fontId="4" fillId="0" borderId="45" xfId="334" applyNumberFormat="1" applyFont="1" applyFill="1" applyBorder="1" applyAlignment="1">
      <alignment vertical="center" wrapText="1"/>
      <protection/>
    </xf>
    <xf numFmtId="174" fontId="0" fillId="0" borderId="45" xfId="0" applyNumberFormat="1" applyFont="1" applyFill="1" applyBorder="1" applyAlignment="1">
      <alignment vertical="center" wrapText="1"/>
    </xf>
    <xf numFmtId="172" fontId="6" fillId="0" borderId="47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1" fontId="6" fillId="0" borderId="49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23" xfId="336" applyFont="1" applyBorder="1" applyAlignment="1">
      <alignment vertical="center"/>
      <protection/>
    </xf>
    <xf numFmtId="0" fontId="4" fillId="0" borderId="24" xfId="336" applyFont="1" applyBorder="1" applyAlignment="1">
      <alignment vertical="center"/>
      <protection/>
    </xf>
    <xf numFmtId="172" fontId="6" fillId="0" borderId="50" xfId="0" applyNumberFormat="1" applyFont="1" applyFill="1" applyBorder="1" applyAlignment="1">
      <alignment vertical="center"/>
    </xf>
    <xf numFmtId="174" fontId="4" fillId="0" borderId="24" xfId="333" applyNumberFormat="1" applyFont="1" applyBorder="1" applyAlignment="1">
      <alignment vertical="center" wrapText="1"/>
      <protection/>
    </xf>
    <xf numFmtId="174" fontId="4" fillId="0" borderId="24" xfId="335" applyNumberFormat="1" applyFont="1" applyBorder="1" applyAlignment="1">
      <alignment vertical="center" wrapText="1"/>
      <protection/>
    </xf>
    <xf numFmtId="14" fontId="0" fillId="0" borderId="37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1" fontId="0" fillId="0" borderId="37" xfId="0" applyNumberFormat="1" applyFont="1" applyFill="1" applyBorder="1" applyAlignment="1">
      <alignment vertical="center"/>
    </xf>
    <xf numFmtId="174" fontId="0" fillId="0" borderId="37" xfId="0" applyNumberFormat="1" applyFont="1" applyFill="1" applyBorder="1" applyAlignment="1">
      <alignment vertical="center" wrapText="1"/>
    </xf>
    <xf numFmtId="1" fontId="0" fillId="0" borderId="37" xfId="0" applyNumberFormat="1" applyFont="1" applyFill="1" applyBorder="1" applyAlignment="1">
      <alignment vertical="center" wrapText="1"/>
    </xf>
    <xf numFmtId="172" fontId="6" fillId="0" borderId="40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72" fontId="6" fillId="0" borderId="51" xfId="0" applyNumberFormat="1" applyFont="1" applyFill="1" applyBorder="1" applyAlignment="1">
      <alignment vertical="center"/>
    </xf>
    <xf numFmtId="14" fontId="0" fillId="0" borderId="45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54" xfId="0" applyNumberFormat="1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8" fillId="0" borderId="55" xfId="336" applyFont="1" applyBorder="1" applyAlignment="1">
      <alignment vertical="center"/>
      <protection/>
    </xf>
    <xf numFmtId="1" fontId="8" fillId="0" borderId="45" xfId="336" applyNumberFormat="1" applyFont="1" applyBorder="1" applyAlignment="1">
      <alignment vertical="center"/>
      <protection/>
    </xf>
    <xf numFmtId="172" fontId="6" fillId="0" borderId="20" xfId="0" applyNumberFormat="1" applyFont="1" applyFill="1" applyBorder="1" applyAlignment="1">
      <alignment vertical="center"/>
    </xf>
    <xf numFmtId="174" fontId="8" fillId="0" borderId="45" xfId="338" applyNumberFormat="1" applyFont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4" fontId="8" fillId="0" borderId="45" xfId="335" applyNumberFormat="1" applyFont="1" applyBorder="1" applyAlignment="1">
      <alignment vertical="center" wrapText="1"/>
      <protection/>
    </xf>
    <xf numFmtId="174" fontId="6" fillId="0" borderId="53" xfId="0" applyNumberFormat="1" applyFont="1" applyFill="1" applyBorder="1" applyAlignment="1">
      <alignment vertical="center"/>
    </xf>
    <xf numFmtId="1" fontId="8" fillId="0" borderId="53" xfId="334" applyNumberFormat="1" applyFont="1" applyFill="1" applyBorder="1" applyAlignment="1">
      <alignment vertical="center" wrapText="1"/>
      <protection/>
    </xf>
    <xf numFmtId="172" fontId="6" fillId="0" borderId="53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74" fontId="0" fillId="0" borderId="0" xfId="0" applyNumberFormat="1" applyFont="1" applyFill="1" applyBorder="1" applyAlignment="1">
      <alignment vertical="center"/>
    </xf>
  </cellXfs>
  <cellStyles count="3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8 04" xfId="333"/>
    <cellStyle name="Обычный_жовтень касові" xfId="334"/>
    <cellStyle name="Обычный_Книга1" xfId="335"/>
    <cellStyle name="Обычный_Книга2" xfId="336"/>
    <cellStyle name="Обычный_КФК" xfId="337"/>
    <cellStyle name="Обычный_щопонеділка" xfId="338"/>
    <cellStyle name="Followed Hyperlink" xfId="339"/>
    <cellStyle name="Плохой" xfId="340"/>
    <cellStyle name="Пояснение" xfId="341"/>
    <cellStyle name="Примечание" xfId="342"/>
    <cellStyle name="Percent" xfId="343"/>
    <cellStyle name="Связанная ячейка" xfId="344"/>
    <cellStyle name="Текст предупреждения" xfId="345"/>
    <cellStyle name="Comma" xfId="346"/>
    <cellStyle name="Comma [0]" xfId="347"/>
    <cellStyle name="Хороший" xfId="3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7"/>
  <sheetViews>
    <sheetView tabSelected="1" workbookViewId="0" topLeftCell="A1">
      <pane xSplit="2" ySplit="9" topLeftCell="P2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3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 t="s">
        <v>0</v>
      </c>
      <c r="C2" s="4"/>
      <c r="D2" s="4"/>
    </row>
    <row r="5" spans="2:26" ht="18">
      <c r="B5" s="5" t="s">
        <v>1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2</v>
      </c>
      <c r="D7" s="10"/>
      <c r="E7" s="11"/>
      <c r="F7" s="12" t="s">
        <v>3</v>
      </c>
      <c r="G7" s="13"/>
      <c r="H7" s="14"/>
      <c r="I7" s="15" t="s">
        <v>4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5</v>
      </c>
      <c r="C8" s="20"/>
      <c r="D8" s="20"/>
      <c r="E8" s="21"/>
      <c r="F8" s="22"/>
      <c r="G8" s="23"/>
      <c r="H8" s="24"/>
      <c r="I8" s="15" t="s">
        <v>6</v>
      </c>
      <c r="J8" s="16"/>
      <c r="K8" s="17"/>
      <c r="L8" s="15" t="s">
        <v>7</v>
      </c>
      <c r="M8" s="16"/>
      <c r="N8" s="17"/>
      <c r="O8" s="25" t="s">
        <v>8</v>
      </c>
      <c r="P8" s="26"/>
      <c r="Q8" s="26"/>
      <c r="R8" s="26" t="s">
        <v>9</v>
      </c>
      <c r="S8" s="26"/>
      <c r="T8" s="26"/>
      <c r="U8" s="27" t="s">
        <v>10</v>
      </c>
      <c r="V8" s="26"/>
      <c r="W8" s="26"/>
      <c r="X8" s="26" t="s">
        <v>11</v>
      </c>
      <c r="Y8" s="26"/>
      <c r="Z8" s="28"/>
    </row>
    <row r="9" spans="1:26" ht="87.75" customHeight="1" thickBot="1">
      <c r="A9" s="18"/>
      <c r="B9" s="29"/>
      <c r="C9" s="30" t="s">
        <v>12</v>
      </c>
      <c r="D9" s="31" t="s">
        <v>13</v>
      </c>
      <c r="E9" s="32" t="s">
        <v>14</v>
      </c>
      <c r="F9" s="33" t="s">
        <v>15</v>
      </c>
      <c r="G9" s="31" t="s">
        <v>16</v>
      </c>
      <c r="H9" s="34" t="s">
        <v>14</v>
      </c>
      <c r="I9" s="33" t="s">
        <v>15</v>
      </c>
      <c r="J9" s="31" t="s">
        <v>16</v>
      </c>
      <c r="K9" s="35" t="s">
        <v>14</v>
      </c>
      <c r="L9" s="33" t="s">
        <v>15</v>
      </c>
      <c r="M9" s="31" t="s">
        <v>16</v>
      </c>
      <c r="N9" s="35" t="s">
        <v>14</v>
      </c>
      <c r="O9" s="33" t="s">
        <v>15</v>
      </c>
      <c r="P9" s="31" t="s">
        <v>16</v>
      </c>
      <c r="Q9" s="35" t="s">
        <v>14</v>
      </c>
      <c r="R9" s="33" t="s">
        <v>15</v>
      </c>
      <c r="S9" s="31" t="s">
        <v>16</v>
      </c>
      <c r="T9" s="35" t="s">
        <v>14</v>
      </c>
      <c r="U9" s="33" t="s">
        <v>15</v>
      </c>
      <c r="V9" s="31" t="s">
        <v>16</v>
      </c>
      <c r="W9" s="35" t="s">
        <v>14</v>
      </c>
      <c r="X9" s="33" t="s">
        <v>15</v>
      </c>
      <c r="Y9" s="31" t="s">
        <v>16</v>
      </c>
      <c r="Z9" s="36" t="s">
        <v>14</v>
      </c>
    </row>
    <row r="10" spans="1:26" ht="42.75" customHeight="1" thickBot="1">
      <c r="A10" s="37"/>
      <c r="B10" s="38" t="s">
        <v>17</v>
      </c>
      <c r="C10" s="39">
        <v>39317973</v>
      </c>
      <c r="D10" s="40">
        <v>41324835.92</v>
      </c>
      <c r="E10" s="41">
        <f aca="true" t="shared" si="0" ref="E10:E29">D10/C10*100</f>
        <v>105.10418713599503</v>
      </c>
      <c r="F10" s="42">
        <v>32178748</v>
      </c>
      <c r="G10" s="42">
        <v>27228628.319999997</v>
      </c>
      <c r="H10" s="43">
        <f aca="true" t="shared" si="1" ref="H10:H29">G10/F10*100</f>
        <v>84.61680460656828</v>
      </c>
      <c r="I10" s="44">
        <v>5035069</v>
      </c>
      <c r="J10" s="44">
        <v>3979820.68</v>
      </c>
      <c r="K10" s="45">
        <f aca="true" t="shared" si="2" ref="K10:K29">J10/I10*100</f>
        <v>79.04202861966738</v>
      </c>
      <c r="L10" s="46"/>
      <c r="M10" s="47"/>
      <c r="N10" s="48"/>
      <c r="O10" s="49">
        <v>12235769</v>
      </c>
      <c r="P10" s="49">
        <v>9615257.84</v>
      </c>
      <c r="Q10" s="50">
        <f aca="true" t="shared" si="3" ref="Q10:Q15">P10/O10*100</f>
        <v>78.58319195140085</v>
      </c>
      <c r="R10" s="51"/>
      <c r="S10" s="51"/>
      <c r="T10" s="45"/>
      <c r="U10" s="49">
        <v>13492910</v>
      </c>
      <c r="V10" s="49">
        <v>12359069.57</v>
      </c>
      <c r="W10" s="45">
        <f aca="true" t="shared" si="4" ref="W10:W18">V10/U10*100</f>
        <v>91.59676874743847</v>
      </c>
      <c r="X10" s="49"/>
      <c r="Y10" s="49"/>
      <c r="Z10" s="52"/>
    </row>
    <row r="11" spans="1:26" ht="39.75" customHeight="1">
      <c r="A11" s="18"/>
      <c r="B11" s="53" t="s">
        <v>18</v>
      </c>
      <c r="C11" s="54">
        <v>5804849</v>
      </c>
      <c r="D11" s="55">
        <v>6537037.87</v>
      </c>
      <c r="E11" s="56">
        <f t="shared" si="0"/>
        <v>112.61340079647206</v>
      </c>
      <c r="F11" s="57">
        <v>4299932</v>
      </c>
      <c r="G11" s="57">
        <v>3833823.68</v>
      </c>
      <c r="H11" s="58">
        <f t="shared" si="1"/>
        <v>89.16010020623582</v>
      </c>
      <c r="I11" s="59">
        <v>1267293</v>
      </c>
      <c r="J11" s="59">
        <v>1105278.71</v>
      </c>
      <c r="K11" s="58">
        <f t="shared" si="2"/>
        <v>87.21571964810032</v>
      </c>
      <c r="L11" s="60"/>
      <c r="M11" s="60"/>
      <c r="N11" s="58"/>
      <c r="O11" s="60">
        <v>1577439</v>
      </c>
      <c r="P11" s="60">
        <v>1386028.34</v>
      </c>
      <c r="Q11" s="58">
        <f t="shared" si="3"/>
        <v>87.86573300140292</v>
      </c>
      <c r="R11" s="61"/>
      <c r="S11" s="61"/>
      <c r="T11" s="58"/>
      <c r="U11" s="60">
        <v>778449</v>
      </c>
      <c r="V11" s="60">
        <v>766207.57</v>
      </c>
      <c r="W11" s="58">
        <f t="shared" si="4"/>
        <v>98.42745896006032</v>
      </c>
      <c r="X11" s="60">
        <v>629976</v>
      </c>
      <c r="Y11" s="60">
        <v>529876.68</v>
      </c>
      <c r="Z11" s="62">
        <f>Y11/X11*100</f>
        <v>84.11061373766621</v>
      </c>
    </row>
    <row r="12" spans="1:26" ht="25.5">
      <c r="A12" s="18"/>
      <c r="B12" s="63" t="s">
        <v>19</v>
      </c>
      <c r="C12" s="54">
        <v>6206238</v>
      </c>
      <c r="D12" s="55">
        <v>7350416.84</v>
      </c>
      <c r="E12" s="64">
        <f t="shared" si="0"/>
        <v>118.43594847635556</v>
      </c>
      <c r="F12" s="57">
        <v>5456582</v>
      </c>
      <c r="G12" s="57">
        <v>4324615.7</v>
      </c>
      <c r="H12" s="65">
        <f t="shared" si="1"/>
        <v>79.25502998030636</v>
      </c>
      <c r="I12" s="59">
        <v>1379032</v>
      </c>
      <c r="J12" s="59">
        <v>1175981.05</v>
      </c>
      <c r="K12" s="65">
        <f t="shared" si="2"/>
        <v>85.27583478846032</v>
      </c>
      <c r="L12" s="66"/>
      <c r="M12" s="66"/>
      <c r="N12" s="65"/>
      <c r="O12" s="67">
        <v>1374894</v>
      </c>
      <c r="P12" s="67">
        <v>1247266.59</v>
      </c>
      <c r="Q12" s="65">
        <f t="shared" si="3"/>
        <v>90.71729093297375</v>
      </c>
      <c r="R12" s="68"/>
      <c r="S12" s="68"/>
      <c r="T12" s="65"/>
      <c r="U12" s="67">
        <v>989008</v>
      </c>
      <c r="V12" s="67">
        <v>363869.83</v>
      </c>
      <c r="W12" s="65">
        <f t="shared" si="4"/>
        <v>36.791394002879656</v>
      </c>
      <c r="X12" s="67">
        <v>582748</v>
      </c>
      <c r="Y12" s="67">
        <v>438882.65</v>
      </c>
      <c r="Z12" s="69">
        <f>Y12/X12*100</f>
        <v>75.3125965254278</v>
      </c>
    </row>
    <row r="13" spans="1:26" ht="25.5">
      <c r="A13" s="18"/>
      <c r="B13" s="63" t="s">
        <v>20</v>
      </c>
      <c r="C13" s="54">
        <v>19359539</v>
      </c>
      <c r="D13" s="55">
        <v>17333905.060000002</v>
      </c>
      <c r="E13" s="64">
        <f t="shared" si="0"/>
        <v>89.53676562236323</v>
      </c>
      <c r="F13" s="57">
        <v>12092951</v>
      </c>
      <c r="G13" s="57">
        <v>11532742.25</v>
      </c>
      <c r="H13" s="65">
        <f t="shared" si="1"/>
        <v>95.3674768879821</v>
      </c>
      <c r="I13" s="59">
        <v>2689975</v>
      </c>
      <c r="J13" s="59">
        <v>2515005.25</v>
      </c>
      <c r="K13" s="65">
        <f t="shared" si="2"/>
        <v>93.49548787628137</v>
      </c>
      <c r="L13" s="70"/>
      <c r="M13" s="70"/>
      <c r="N13" s="65"/>
      <c r="O13" s="67">
        <v>2750148</v>
      </c>
      <c r="P13" s="67">
        <v>2600740.34</v>
      </c>
      <c r="Q13" s="65">
        <f t="shared" si="3"/>
        <v>94.56728656057783</v>
      </c>
      <c r="R13" s="68"/>
      <c r="S13" s="68"/>
      <c r="T13" s="65"/>
      <c r="U13" s="67">
        <v>6253383</v>
      </c>
      <c r="V13" s="67">
        <v>6018978.96</v>
      </c>
      <c r="W13" s="65">
        <f t="shared" si="4"/>
        <v>96.25156431326852</v>
      </c>
      <c r="X13" s="67"/>
      <c r="Y13" s="67"/>
      <c r="Z13" s="69"/>
    </row>
    <row r="14" spans="1:26" ht="25.5">
      <c r="A14" s="18"/>
      <c r="B14" s="63" t="s">
        <v>21</v>
      </c>
      <c r="C14" s="54">
        <v>7736212</v>
      </c>
      <c r="D14" s="55">
        <v>9599002.39</v>
      </c>
      <c r="E14" s="64">
        <f t="shared" si="0"/>
        <v>124.07884362527813</v>
      </c>
      <c r="F14" s="57">
        <v>8610613</v>
      </c>
      <c r="G14" s="57">
        <v>6965745.89</v>
      </c>
      <c r="H14" s="65">
        <f t="shared" si="1"/>
        <v>80.89721242842988</v>
      </c>
      <c r="I14" s="59">
        <v>1613972</v>
      </c>
      <c r="J14" s="59">
        <v>1387538.59</v>
      </c>
      <c r="K14" s="65">
        <f t="shared" si="2"/>
        <v>85.9704251374869</v>
      </c>
      <c r="L14" s="67">
        <v>490126</v>
      </c>
      <c r="M14" s="67">
        <v>422966.64</v>
      </c>
      <c r="N14" s="65">
        <f>M14/L14*100</f>
        <v>86.29753165512541</v>
      </c>
      <c r="O14" s="67">
        <v>3154899</v>
      </c>
      <c r="P14" s="67">
        <v>2589975.12</v>
      </c>
      <c r="Q14" s="65">
        <f t="shared" si="3"/>
        <v>82.09375704261849</v>
      </c>
      <c r="R14" s="68"/>
      <c r="S14" s="68"/>
      <c r="T14" s="65"/>
      <c r="U14" s="67">
        <v>1437902</v>
      </c>
      <c r="V14" s="67">
        <v>820815.72</v>
      </c>
      <c r="W14" s="65">
        <f t="shared" si="4"/>
        <v>57.08426026252137</v>
      </c>
      <c r="X14" s="67">
        <v>880765</v>
      </c>
      <c r="Y14" s="67">
        <v>726727.05</v>
      </c>
      <c r="Z14" s="69">
        <f>Y14/X14*100</f>
        <v>82.51089110035026</v>
      </c>
    </row>
    <row r="15" spans="1:26" ht="25.5">
      <c r="A15" s="18"/>
      <c r="B15" s="63" t="s">
        <v>22</v>
      </c>
      <c r="C15" s="54">
        <v>2237454</v>
      </c>
      <c r="D15" s="55">
        <v>2114587.87</v>
      </c>
      <c r="E15" s="64">
        <f t="shared" si="0"/>
        <v>94.50866341833174</v>
      </c>
      <c r="F15" s="57">
        <v>2244954</v>
      </c>
      <c r="G15" s="57">
        <v>1890449.5</v>
      </c>
      <c r="H15" s="65">
        <f t="shared" si="1"/>
        <v>84.2088301141137</v>
      </c>
      <c r="I15" s="59">
        <v>449053</v>
      </c>
      <c r="J15" s="59">
        <v>386517.62</v>
      </c>
      <c r="K15" s="65">
        <f t="shared" si="2"/>
        <v>86.07394227407455</v>
      </c>
      <c r="L15" s="71"/>
      <c r="M15" s="72"/>
      <c r="N15" s="73"/>
      <c r="O15" s="67">
        <v>739721</v>
      </c>
      <c r="P15" s="67">
        <v>505926.89</v>
      </c>
      <c r="Q15" s="65">
        <f t="shared" si="3"/>
        <v>68.39428514264162</v>
      </c>
      <c r="R15" s="68"/>
      <c r="S15" s="68"/>
      <c r="T15" s="65"/>
      <c r="U15" s="67">
        <v>270234</v>
      </c>
      <c r="V15" s="67">
        <v>262416.81</v>
      </c>
      <c r="W15" s="65">
        <f t="shared" si="4"/>
        <v>97.10725149315039</v>
      </c>
      <c r="X15" s="67">
        <v>273413</v>
      </c>
      <c r="Y15" s="67">
        <v>226379.21</v>
      </c>
      <c r="Z15" s="69">
        <f>Y15/X15*100</f>
        <v>82.79752974437939</v>
      </c>
    </row>
    <row r="16" spans="1:26" ht="25.5">
      <c r="A16" s="18"/>
      <c r="B16" s="63" t="s">
        <v>23</v>
      </c>
      <c r="C16" s="54">
        <v>2310458</v>
      </c>
      <c r="D16" s="55">
        <v>2960115.5</v>
      </c>
      <c r="E16" s="64">
        <f t="shared" si="0"/>
        <v>128.11812636282502</v>
      </c>
      <c r="F16" s="57">
        <v>3018738</v>
      </c>
      <c r="G16" s="57">
        <v>2588414.96</v>
      </c>
      <c r="H16" s="65">
        <f t="shared" si="1"/>
        <v>85.74493579767439</v>
      </c>
      <c r="I16" s="59">
        <v>913430</v>
      </c>
      <c r="J16" s="59">
        <v>710181.47</v>
      </c>
      <c r="K16" s="65">
        <f t="shared" si="2"/>
        <v>77.74886636085961</v>
      </c>
      <c r="L16" s="71"/>
      <c r="M16" s="72"/>
      <c r="N16" s="74"/>
      <c r="O16" s="75"/>
      <c r="P16" s="75"/>
      <c r="Q16" s="65"/>
      <c r="R16" s="68"/>
      <c r="S16" s="68"/>
      <c r="T16" s="65"/>
      <c r="U16" s="67">
        <v>1002735</v>
      </c>
      <c r="V16" s="67">
        <v>810354.41</v>
      </c>
      <c r="W16" s="65">
        <f t="shared" si="4"/>
        <v>80.81441357886182</v>
      </c>
      <c r="X16" s="67">
        <v>214458</v>
      </c>
      <c r="Y16" s="67">
        <v>194288.94</v>
      </c>
      <c r="Z16" s="69">
        <f>Y16/X16*100</f>
        <v>90.595333351985</v>
      </c>
    </row>
    <row r="17" spans="1:26" ht="26.25" thickBot="1">
      <c r="A17" s="76"/>
      <c r="B17" s="77" t="s">
        <v>24</v>
      </c>
      <c r="C17" s="54">
        <v>22435944</v>
      </c>
      <c r="D17" s="55">
        <v>24457665.98</v>
      </c>
      <c r="E17" s="78">
        <f t="shared" si="0"/>
        <v>109.0110849804225</v>
      </c>
      <c r="F17" s="57">
        <v>20544113</v>
      </c>
      <c r="G17" s="57">
        <v>15554310.43</v>
      </c>
      <c r="H17" s="79">
        <f t="shared" si="1"/>
        <v>75.71176438719938</v>
      </c>
      <c r="I17" s="80">
        <v>2952471</v>
      </c>
      <c r="J17" s="80">
        <v>2101588.01</v>
      </c>
      <c r="K17" s="79">
        <f t="shared" si="2"/>
        <v>71.18064868376352</v>
      </c>
      <c r="L17" s="81"/>
      <c r="M17" s="82"/>
      <c r="N17" s="83"/>
      <c r="O17" s="84">
        <v>6443032</v>
      </c>
      <c r="P17" s="84">
        <v>4901499.06</v>
      </c>
      <c r="Q17" s="79">
        <f>P17/O17*100</f>
        <v>76.07441744818277</v>
      </c>
      <c r="R17" s="85"/>
      <c r="S17" s="85"/>
      <c r="T17" s="79"/>
      <c r="U17" s="84">
        <v>8162547</v>
      </c>
      <c r="V17" s="84">
        <v>6601262.68</v>
      </c>
      <c r="W17" s="79">
        <f t="shared" si="4"/>
        <v>80.87258401084857</v>
      </c>
      <c r="X17" s="84">
        <v>2042190</v>
      </c>
      <c r="Y17" s="84">
        <v>1281237.61</v>
      </c>
      <c r="Z17" s="86">
        <f>Y17/X17*100</f>
        <v>62.73841366376293</v>
      </c>
    </row>
    <row r="18" spans="1:26" ht="26.25" thickBot="1">
      <c r="A18" s="87"/>
      <c r="B18" s="88" t="s">
        <v>25</v>
      </c>
      <c r="C18" s="89">
        <f>SUM(C11:C17)</f>
        <v>66090694</v>
      </c>
      <c r="D18" s="90">
        <f>SUM(D11:D17)</f>
        <v>70352731.51</v>
      </c>
      <c r="E18" s="91">
        <f t="shared" si="0"/>
        <v>106.4487710024652</v>
      </c>
      <c r="F18" s="92">
        <f>SUM(F11:F17)</f>
        <v>56267883</v>
      </c>
      <c r="G18" s="92">
        <f>SUM(G11:G17)</f>
        <v>46690102.410000004</v>
      </c>
      <c r="H18" s="93">
        <f t="shared" si="1"/>
        <v>82.97824606267842</v>
      </c>
      <c r="I18" s="92">
        <f>SUM(I11:I17)</f>
        <v>11265226</v>
      </c>
      <c r="J18" s="92">
        <f>SUM(J11:J17)</f>
        <v>9382090.7</v>
      </c>
      <c r="K18" s="93">
        <f t="shared" si="2"/>
        <v>83.28364384345241</v>
      </c>
      <c r="L18" s="94">
        <f>SUM(L11:L17)</f>
        <v>490126</v>
      </c>
      <c r="M18" s="92">
        <f>SUM(M11:M17)</f>
        <v>422966.64</v>
      </c>
      <c r="N18" s="93">
        <f>M18/L18*100</f>
        <v>86.29753165512541</v>
      </c>
      <c r="O18" s="92">
        <f>SUM(O11:O17)</f>
        <v>16040133</v>
      </c>
      <c r="P18" s="92">
        <f>SUM(P11:P17)</f>
        <v>13231436.34</v>
      </c>
      <c r="Q18" s="93">
        <f>P18/O18*100</f>
        <v>82.48956751169084</v>
      </c>
      <c r="R18" s="95">
        <f>SUM(R11:R17)</f>
        <v>0</v>
      </c>
      <c r="S18" s="95">
        <f>SUM(S11:S17)</f>
        <v>0</v>
      </c>
      <c r="T18" s="93"/>
      <c r="U18" s="92">
        <f>SUM(U11:U17)</f>
        <v>18894258</v>
      </c>
      <c r="V18" s="92">
        <f>SUM(V11:V17)</f>
        <v>15643905.979999999</v>
      </c>
      <c r="W18" s="93">
        <f t="shared" si="4"/>
        <v>82.79714387302216</v>
      </c>
      <c r="X18" s="92">
        <f>SUM(X11:X17)</f>
        <v>4623550</v>
      </c>
      <c r="Y18" s="92">
        <f>SUM(Y11:Y17)</f>
        <v>3397392.1400000006</v>
      </c>
      <c r="Z18" s="52">
        <f>Y18/X18*100</f>
        <v>73.4801643758584</v>
      </c>
    </row>
    <row r="19" spans="1:26" ht="25.5">
      <c r="A19" s="18"/>
      <c r="B19" s="53" t="s">
        <v>26</v>
      </c>
      <c r="C19" s="96">
        <v>1300315</v>
      </c>
      <c r="D19" s="97">
        <v>1095224.54</v>
      </c>
      <c r="E19" s="98">
        <f t="shared" si="0"/>
        <v>84.2276325351934</v>
      </c>
      <c r="F19" s="99">
        <v>1318411</v>
      </c>
      <c r="G19" s="99">
        <v>1059959.87</v>
      </c>
      <c r="H19" s="58">
        <f t="shared" si="1"/>
        <v>80.39677080970958</v>
      </c>
      <c r="I19" s="100">
        <v>618311</v>
      </c>
      <c r="J19" s="100">
        <v>559959.87</v>
      </c>
      <c r="K19" s="58">
        <f t="shared" si="2"/>
        <v>90.56281871097231</v>
      </c>
      <c r="L19" s="101"/>
      <c r="M19" s="102"/>
      <c r="N19" s="103"/>
      <c r="O19" s="104"/>
      <c r="P19" s="104"/>
      <c r="Q19" s="58"/>
      <c r="R19" s="105"/>
      <c r="S19" s="105"/>
      <c r="T19" s="58"/>
      <c r="U19" s="60">
        <v>100</v>
      </c>
      <c r="V19" s="60">
        <v>0</v>
      </c>
      <c r="W19" s="58"/>
      <c r="X19" s="106"/>
      <c r="Y19" s="106"/>
      <c r="Z19" s="62"/>
    </row>
    <row r="20" spans="1:26" ht="25.5">
      <c r="A20" s="18"/>
      <c r="B20" s="63" t="s">
        <v>27</v>
      </c>
      <c r="C20" s="96">
        <v>2598198</v>
      </c>
      <c r="D20" s="97">
        <v>2735585.04</v>
      </c>
      <c r="E20" s="107">
        <f t="shared" si="0"/>
        <v>105.28778176259084</v>
      </c>
      <c r="F20" s="99">
        <v>2601946</v>
      </c>
      <c r="G20" s="99">
        <v>2297611.73</v>
      </c>
      <c r="H20" s="65">
        <f t="shared" si="1"/>
        <v>88.30359008219233</v>
      </c>
      <c r="I20" s="100">
        <v>752875</v>
      </c>
      <c r="J20" s="100">
        <v>680296.93</v>
      </c>
      <c r="K20" s="65">
        <f t="shared" si="2"/>
        <v>90.35987780175992</v>
      </c>
      <c r="L20" s="108"/>
      <c r="M20" s="72"/>
      <c r="N20" s="74"/>
      <c r="O20" s="67">
        <v>1226381</v>
      </c>
      <c r="P20" s="67">
        <v>1064791.95</v>
      </c>
      <c r="Q20" s="65">
        <f>P20/O20*100</f>
        <v>86.82391116626887</v>
      </c>
      <c r="R20" s="68"/>
      <c r="S20" s="68"/>
      <c r="T20" s="65"/>
      <c r="U20" s="67">
        <v>96715</v>
      </c>
      <c r="V20" s="67">
        <v>86326.1</v>
      </c>
      <c r="W20" s="65">
        <f aca="true" t="shared" si="5" ref="W20:W27">V20/U20*100</f>
        <v>89.25823295248928</v>
      </c>
      <c r="X20" s="67">
        <v>493200</v>
      </c>
      <c r="Y20" s="67">
        <v>434619.38</v>
      </c>
      <c r="Z20" s="69">
        <f aca="true" t="shared" si="6" ref="Z20:Z29">Y20/X20*100</f>
        <v>88.1223398215734</v>
      </c>
    </row>
    <row r="21" spans="1:26" ht="25.5">
      <c r="A21" s="18"/>
      <c r="B21" s="63" t="s">
        <v>28</v>
      </c>
      <c r="C21" s="96">
        <v>844302</v>
      </c>
      <c r="D21" s="97">
        <v>861182.89</v>
      </c>
      <c r="E21" s="107">
        <f t="shared" si="0"/>
        <v>101.9993900286864</v>
      </c>
      <c r="F21" s="99">
        <v>965902</v>
      </c>
      <c r="G21" s="99">
        <v>755522.04</v>
      </c>
      <c r="H21" s="65">
        <f t="shared" si="1"/>
        <v>78.21932659835056</v>
      </c>
      <c r="I21" s="100">
        <v>413600</v>
      </c>
      <c r="J21" s="100">
        <v>356269.21</v>
      </c>
      <c r="K21" s="65">
        <f t="shared" si="2"/>
        <v>86.13859042553193</v>
      </c>
      <c r="L21" s="108"/>
      <c r="M21" s="72"/>
      <c r="N21" s="74"/>
      <c r="O21" s="75"/>
      <c r="P21" s="75"/>
      <c r="Q21" s="65"/>
      <c r="R21" s="68"/>
      <c r="S21" s="68"/>
      <c r="T21" s="65"/>
      <c r="U21" s="67">
        <v>24000</v>
      </c>
      <c r="V21" s="67">
        <v>22581.9</v>
      </c>
      <c r="W21" s="65">
        <f t="shared" si="5"/>
        <v>94.09125</v>
      </c>
      <c r="X21" s="67">
        <v>464102</v>
      </c>
      <c r="Y21" s="67">
        <v>312470.93</v>
      </c>
      <c r="Z21" s="69">
        <f t="shared" si="6"/>
        <v>67.32807227721493</v>
      </c>
    </row>
    <row r="22" spans="1:26" ht="25.5">
      <c r="A22" s="18"/>
      <c r="B22" s="63" t="s">
        <v>29</v>
      </c>
      <c r="C22" s="96">
        <v>1444409</v>
      </c>
      <c r="D22" s="97">
        <v>1721917.28</v>
      </c>
      <c r="E22" s="107">
        <f t="shared" si="0"/>
        <v>119.21258313954013</v>
      </c>
      <c r="F22" s="99">
        <v>1574464</v>
      </c>
      <c r="G22" s="99">
        <v>1444395.27</v>
      </c>
      <c r="H22" s="65">
        <f t="shared" si="1"/>
        <v>91.73885652514126</v>
      </c>
      <c r="I22" s="100">
        <v>705740</v>
      </c>
      <c r="J22" s="100">
        <v>633919.28</v>
      </c>
      <c r="K22" s="65">
        <f t="shared" si="2"/>
        <v>89.82334570805112</v>
      </c>
      <c r="L22" s="108"/>
      <c r="M22" s="72"/>
      <c r="N22" s="74"/>
      <c r="O22" s="67"/>
      <c r="P22" s="67"/>
      <c r="Q22" s="65"/>
      <c r="R22" s="68"/>
      <c r="S22" s="68"/>
      <c r="T22" s="65"/>
      <c r="U22" s="67">
        <v>573109</v>
      </c>
      <c r="V22" s="67">
        <v>537531.04</v>
      </c>
      <c r="W22" s="65">
        <f t="shared" si="5"/>
        <v>93.79211284415356</v>
      </c>
      <c r="X22" s="67">
        <v>261415</v>
      </c>
      <c r="Y22" s="67">
        <v>239946.08</v>
      </c>
      <c r="Z22" s="69">
        <f t="shared" si="6"/>
        <v>91.78741847254365</v>
      </c>
    </row>
    <row r="23" spans="1:26" ht="27.75" customHeight="1">
      <c r="A23" s="18"/>
      <c r="B23" s="63" t="s">
        <v>30</v>
      </c>
      <c r="C23" s="96">
        <v>2348195</v>
      </c>
      <c r="D23" s="97">
        <v>2762869.32</v>
      </c>
      <c r="E23" s="107">
        <f t="shared" si="0"/>
        <v>117.65927957431133</v>
      </c>
      <c r="F23" s="99">
        <v>2672395</v>
      </c>
      <c r="G23" s="99">
        <v>2506923.72</v>
      </c>
      <c r="H23" s="65">
        <f t="shared" si="1"/>
        <v>93.80812791522212</v>
      </c>
      <c r="I23" s="100">
        <v>1061631</v>
      </c>
      <c r="J23" s="100">
        <v>970149</v>
      </c>
      <c r="K23" s="65">
        <f t="shared" si="2"/>
        <v>91.38288162271073</v>
      </c>
      <c r="L23" s="108"/>
      <c r="M23" s="72"/>
      <c r="N23" s="74"/>
      <c r="O23" s="67"/>
      <c r="P23" s="67"/>
      <c r="Q23" s="65"/>
      <c r="R23" s="68"/>
      <c r="S23" s="68"/>
      <c r="T23" s="65"/>
      <c r="U23" s="67">
        <v>1045520</v>
      </c>
      <c r="V23" s="67">
        <v>1010817.78</v>
      </c>
      <c r="W23" s="65">
        <f t="shared" si="5"/>
        <v>96.68086502410284</v>
      </c>
      <c r="X23" s="67">
        <v>485244</v>
      </c>
      <c r="Y23" s="67">
        <v>447611.24</v>
      </c>
      <c r="Z23" s="69">
        <f t="shared" si="6"/>
        <v>92.24456974223277</v>
      </c>
    </row>
    <row r="24" spans="1:30" ht="25.5">
      <c r="A24" s="18"/>
      <c r="B24" s="63" t="s">
        <v>31</v>
      </c>
      <c r="C24" s="96">
        <v>2152236</v>
      </c>
      <c r="D24" s="97">
        <v>1990550.8</v>
      </c>
      <c r="E24" s="107">
        <f t="shared" si="0"/>
        <v>92.48757106562664</v>
      </c>
      <c r="F24" s="99">
        <v>2036506</v>
      </c>
      <c r="G24" s="99">
        <v>1763114.9</v>
      </c>
      <c r="H24" s="65">
        <f t="shared" si="1"/>
        <v>86.57548271402096</v>
      </c>
      <c r="I24" s="100">
        <v>787221</v>
      </c>
      <c r="J24" s="100">
        <v>725334.8</v>
      </c>
      <c r="K24" s="65">
        <f t="shared" si="2"/>
        <v>92.13864975654867</v>
      </c>
      <c r="L24" s="108"/>
      <c r="M24" s="72"/>
      <c r="N24" s="74"/>
      <c r="O24" s="75"/>
      <c r="P24" s="75"/>
      <c r="Q24" s="65"/>
      <c r="R24" s="68"/>
      <c r="S24" s="68"/>
      <c r="T24" s="65"/>
      <c r="U24" s="67">
        <v>197958</v>
      </c>
      <c r="V24" s="67">
        <v>197958</v>
      </c>
      <c r="W24" s="65">
        <f t="shared" si="5"/>
        <v>100</v>
      </c>
      <c r="X24" s="67">
        <v>316860</v>
      </c>
      <c r="Y24" s="67">
        <v>305366.34</v>
      </c>
      <c r="Z24" s="69">
        <f t="shared" si="6"/>
        <v>96.3726377580004</v>
      </c>
      <c r="AD24" s="109"/>
    </row>
    <row r="25" spans="1:26" ht="26.25" thickBot="1">
      <c r="A25" s="76"/>
      <c r="B25" s="77" t="s">
        <v>32</v>
      </c>
      <c r="C25" s="96">
        <v>12932081</v>
      </c>
      <c r="D25" s="97">
        <v>14758809.35</v>
      </c>
      <c r="E25" s="110">
        <f t="shared" si="0"/>
        <v>114.12555604933188</v>
      </c>
      <c r="F25" s="99">
        <v>13774209</v>
      </c>
      <c r="G25" s="99">
        <v>11925567.79</v>
      </c>
      <c r="H25" s="79">
        <f t="shared" si="1"/>
        <v>86.57896645825541</v>
      </c>
      <c r="I25" s="100">
        <v>2107780</v>
      </c>
      <c r="J25" s="100">
        <v>1759453.45</v>
      </c>
      <c r="K25" s="79">
        <f t="shared" si="2"/>
        <v>83.47424541460684</v>
      </c>
      <c r="L25" s="111"/>
      <c r="M25" s="82"/>
      <c r="N25" s="83"/>
      <c r="O25" s="84">
        <v>3935960</v>
      </c>
      <c r="P25" s="84">
        <v>3014671.79</v>
      </c>
      <c r="Q25" s="79">
        <f>P25/O25*100</f>
        <v>76.59304947204748</v>
      </c>
      <c r="R25" s="85"/>
      <c r="S25" s="85"/>
      <c r="T25" s="79"/>
      <c r="U25" s="84">
        <v>6634601</v>
      </c>
      <c r="V25" s="84">
        <v>6158052.2299999995</v>
      </c>
      <c r="W25" s="79">
        <f t="shared" si="5"/>
        <v>92.81722035733573</v>
      </c>
      <c r="X25" s="84">
        <v>271808</v>
      </c>
      <c r="Y25" s="84">
        <v>217071.43</v>
      </c>
      <c r="Z25" s="86">
        <f t="shared" si="6"/>
        <v>79.86204600306098</v>
      </c>
    </row>
    <row r="26" spans="1:26" ht="37.5" customHeight="1" thickBot="1">
      <c r="A26" s="18"/>
      <c r="B26" s="88" t="s">
        <v>33</v>
      </c>
      <c r="C26" s="89">
        <f>SUM(C19:C25)</f>
        <v>23619736</v>
      </c>
      <c r="D26" s="92">
        <f>SUM(D19:D25)</f>
        <v>25926139.22</v>
      </c>
      <c r="E26" s="112">
        <f t="shared" si="0"/>
        <v>109.76472903846172</v>
      </c>
      <c r="F26" s="89">
        <f>SUM(F19:F25)</f>
        <v>24943833</v>
      </c>
      <c r="G26" s="92">
        <f>SUM(G19:G25)</f>
        <v>21753095.32</v>
      </c>
      <c r="H26" s="93">
        <f t="shared" si="1"/>
        <v>87.20831044691487</v>
      </c>
      <c r="I26" s="92">
        <f>SUM(I19:I25)</f>
        <v>6447158</v>
      </c>
      <c r="J26" s="92">
        <f>SUM(J19:J25)</f>
        <v>5685382.54</v>
      </c>
      <c r="K26" s="93">
        <f t="shared" si="2"/>
        <v>88.18432152585683</v>
      </c>
      <c r="L26" s="95">
        <f>SUM(L19:L25)</f>
        <v>0</v>
      </c>
      <c r="M26" s="95">
        <f>SUM(M19:M25)</f>
        <v>0</v>
      </c>
      <c r="N26" s="94">
        <f>SUM(N19:N25)</f>
        <v>0</v>
      </c>
      <c r="O26" s="92">
        <f>SUM(O19:O25)</f>
        <v>5162341</v>
      </c>
      <c r="P26" s="92">
        <f>SUM(P19:P25)</f>
        <v>4079463.74</v>
      </c>
      <c r="Q26" s="93">
        <f>P26/O26*100</f>
        <v>79.0235232426529</v>
      </c>
      <c r="R26" s="95"/>
      <c r="S26" s="95"/>
      <c r="T26" s="93"/>
      <c r="U26" s="92">
        <f>SUM(U19:U25)</f>
        <v>8572003</v>
      </c>
      <c r="V26" s="92">
        <f>SUM(V19:V25)</f>
        <v>8013267.05</v>
      </c>
      <c r="W26" s="93">
        <f t="shared" si="5"/>
        <v>93.48185074130282</v>
      </c>
      <c r="X26" s="92">
        <f>SUM(X19:X25)</f>
        <v>2292629</v>
      </c>
      <c r="Y26" s="92">
        <f>SUM(Y19:Y25)</f>
        <v>1957085.4</v>
      </c>
      <c r="Z26" s="52">
        <f t="shared" si="6"/>
        <v>85.36424340789547</v>
      </c>
    </row>
    <row r="27" spans="1:26" ht="22.5" customHeight="1" thickBot="1">
      <c r="A27" s="18"/>
      <c r="B27" s="113" t="s">
        <v>34</v>
      </c>
      <c r="C27" s="89">
        <f>C10+C18+C26</f>
        <v>129028403</v>
      </c>
      <c r="D27" s="92">
        <f>D10+D18+D26</f>
        <v>137603706.65</v>
      </c>
      <c r="E27" s="91">
        <f t="shared" si="0"/>
        <v>106.64605889138998</v>
      </c>
      <c r="F27" s="89">
        <f>F10+F18+F26</f>
        <v>113390464</v>
      </c>
      <c r="G27" s="92">
        <f>G10+G18+G26</f>
        <v>95671826.05000001</v>
      </c>
      <c r="H27" s="114">
        <f t="shared" si="1"/>
        <v>84.37378477435281</v>
      </c>
      <c r="I27" s="92">
        <f>I10+I18+I26</f>
        <v>22747453</v>
      </c>
      <c r="J27" s="92">
        <f>J10+J18+J26</f>
        <v>19047293.919999998</v>
      </c>
      <c r="K27" s="114">
        <f t="shared" si="2"/>
        <v>83.73374337777507</v>
      </c>
      <c r="L27" s="92">
        <f>L10+L18+L26</f>
        <v>490126</v>
      </c>
      <c r="M27" s="92">
        <f>M10+M18+M26</f>
        <v>422966.64</v>
      </c>
      <c r="N27" s="115">
        <f>N10+N18+N26</f>
        <v>86.29753165512541</v>
      </c>
      <c r="O27" s="92">
        <f>O10+O18+O26</f>
        <v>33438243</v>
      </c>
      <c r="P27" s="92">
        <f>P10+P18+P26</f>
        <v>26926157.92</v>
      </c>
      <c r="Q27" s="114">
        <f>P27/O27*100</f>
        <v>80.52503811279797</v>
      </c>
      <c r="R27" s="92"/>
      <c r="S27" s="92"/>
      <c r="T27" s="116"/>
      <c r="U27" s="92">
        <f>U10+U18+U26</f>
        <v>40959171</v>
      </c>
      <c r="V27" s="92">
        <f>V10+V18+V26</f>
        <v>36016242.599999994</v>
      </c>
      <c r="W27" s="114">
        <f t="shared" si="5"/>
        <v>87.93205946477772</v>
      </c>
      <c r="X27" s="92">
        <f>X10+X18+X26</f>
        <v>6916179</v>
      </c>
      <c r="Y27" s="92">
        <f>Y10+Y18+Y26</f>
        <v>5354477.540000001</v>
      </c>
      <c r="Z27" s="117">
        <f t="shared" si="6"/>
        <v>77.41959165602859</v>
      </c>
    </row>
    <row r="28" spans="1:26" ht="28.5" customHeight="1" thickBot="1">
      <c r="A28" s="118"/>
      <c r="B28" s="119" t="s">
        <v>35</v>
      </c>
      <c r="C28" s="120">
        <v>442366697</v>
      </c>
      <c r="D28" s="121">
        <v>447880957.84000003</v>
      </c>
      <c r="E28" s="122">
        <f t="shared" si="0"/>
        <v>101.24653616047412</v>
      </c>
      <c r="F28" s="123">
        <v>430472340</v>
      </c>
      <c r="G28" s="124">
        <v>403029280.13000023</v>
      </c>
      <c r="H28" s="114">
        <f t="shared" si="1"/>
        <v>93.62489588297362</v>
      </c>
      <c r="I28" s="125">
        <v>2309608</v>
      </c>
      <c r="J28" s="125">
        <v>1903809.14</v>
      </c>
      <c r="K28" s="114">
        <f t="shared" si="2"/>
        <v>82.42996820239624</v>
      </c>
      <c r="L28" s="126"/>
      <c r="M28" s="127"/>
      <c r="N28" s="128"/>
      <c r="O28" s="126">
        <v>100739980</v>
      </c>
      <c r="P28" s="127">
        <v>86559216.05</v>
      </c>
      <c r="Q28" s="114">
        <f>P28/O28*100</f>
        <v>85.92340007413144</v>
      </c>
      <c r="R28" s="126">
        <v>62482718</v>
      </c>
      <c r="S28" s="127">
        <v>55427316.029999994</v>
      </c>
      <c r="T28" s="114">
        <f>S28/R28*100</f>
        <v>88.70823453934892</v>
      </c>
      <c r="U28" s="126"/>
      <c r="V28" s="127"/>
      <c r="W28" s="114"/>
      <c r="X28" s="126">
        <v>12436815</v>
      </c>
      <c r="Y28" s="127">
        <v>11368329.37</v>
      </c>
      <c r="Z28" s="117">
        <f t="shared" si="6"/>
        <v>91.40868759405039</v>
      </c>
    </row>
    <row r="29" spans="1:26" ht="24.75" customHeight="1" thickBot="1">
      <c r="A29" s="76"/>
      <c r="B29" s="129" t="s">
        <v>36</v>
      </c>
      <c r="C29" s="130">
        <f>C27+C28</f>
        <v>571395100</v>
      </c>
      <c r="D29" s="131">
        <f>D27+D28</f>
        <v>585484664.49</v>
      </c>
      <c r="E29" s="91">
        <f t="shared" si="0"/>
        <v>102.4658182210523</v>
      </c>
      <c r="F29" s="130">
        <f>F27+F28</f>
        <v>543862804</v>
      </c>
      <c r="G29" s="131">
        <f>G27+G28</f>
        <v>498701106.18000025</v>
      </c>
      <c r="H29" s="93">
        <f t="shared" si="1"/>
        <v>91.69612308695416</v>
      </c>
      <c r="I29" s="130">
        <f>I27+I28</f>
        <v>25057061</v>
      </c>
      <c r="J29" s="130">
        <f>J27+J28</f>
        <v>20951103.06</v>
      </c>
      <c r="K29" s="93">
        <f t="shared" si="2"/>
        <v>83.61356928492131</v>
      </c>
      <c r="L29" s="131">
        <f>L27+L28</f>
        <v>490126</v>
      </c>
      <c r="M29" s="131">
        <f>M27+M28</f>
        <v>422966.64</v>
      </c>
      <c r="N29" s="45">
        <f>N27+N28</f>
        <v>86.29753165512541</v>
      </c>
      <c r="O29" s="131">
        <f>O27+O28</f>
        <v>134178223</v>
      </c>
      <c r="P29" s="131">
        <f>P27+P28</f>
        <v>113485373.97</v>
      </c>
      <c r="Q29" s="93">
        <f>P29/O29*100</f>
        <v>84.5780868405151</v>
      </c>
      <c r="R29" s="131">
        <f>R27+R28</f>
        <v>62482718</v>
      </c>
      <c r="S29" s="131">
        <f>S27+S28</f>
        <v>55427316.029999994</v>
      </c>
      <c r="T29" s="93">
        <f>S29/R29*100</f>
        <v>88.70823453934892</v>
      </c>
      <c r="U29" s="131">
        <f>U27+U28</f>
        <v>40959171</v>
      </c>
      <c r="V29" s="131">
        <f>V27+V28</f>
        <v>36016242.599999994</v>
      </c>
      <c r="W29" s="93">
        <f>V29/U29*100</f>
        <v>87.93205946477772</v>
      </c>
      <c r="X29" s="131">
        <f>X27+X28</f>
        <v>19352994</v>
      </c>
      <c r="Y29" s="131">
        <f>Y27+Y28</f>
        <v>16722806.91</v>
      </c>
      <c r="Z29" s="52">
        <f t="shared" si="6"/>
        <v>86.40940471536342</v>
      </c>
    </row>
    <row r="30" spans="9:25" ht="12.75">
      <c r="I30" s="132"/>
      <c r="J30" s="133"/>
      <c r="K30" s="132"/>
      <c r="L30" s="132"/>
      <c r="M30" s="132"/>
      <c r="N30" s="132"/>
      <c r="O30" s="132"/>
      <c r="P30" s="133"/>
      <c r="Q30" s="132"/>
      <c r="R30" s="132"/>
      <c r="S30" s="133"/>
      <c r="T30" s="132"/>
      <c r="U30" s="132"/>
      <c r="V30" s="132"/>
      <c r="W30" s="132"/>
      <c r="X30" s="132"/>
      <c r="Y30" s="133"/>
    </row>
    <row r="31" spans="2:8" ht="12.75">
      <c r="B31" s="134"/>
      <c r="C31" s="134"/>
      <c r="D31" s="134"/>
      <c r="F31" s="1"/>
      <c r="G31" s="1"/>
      <c r="H31" s="1"/>
    </row>
    <row r="32" spans="6:8" ht="12.75">
      <c r="F32" s="1"/>
      <c r="G32" s="135"/>
      <c r="H32" s="1"/>
    </row>
    <row r="33" spans="6:8" ht="12.75">
      <c r="F33" s="1"/>
      <c r="G33" s="1"/>
      <c r="H33" s="1"/>
    </row>
    <row r="37" spans="6:7" ht="12.75">
      <c r="F37" s="133"/>
      <c r="G37" s="133"/>
    </row>
  </sheetData>
  <sheetProtection/>
  <mergeCells count="11">
    <mergeCell ref="C7:E8"/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cp:lastPrinted>2016-12-20T08:32:12Z</cp:lastPrinted>
  <dcterms:created xsi:type="dcterms:W3CDTF">2016-12-20T08:31:16Z</dcterms:created>
  <dcterms:modified xsi:type="dcterms:W3CDTF">2016-12-20T08:32:14Z</dcterms:modified>
  <cp:category/>
  <cp:version/>
  <cp:contentType/>
  <cp:contentStatus/>
</cp:coreProperties>
</file>