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<sst xmlns="http://schemas.openxmlformats.org/spreadsheetml/2006/main" count="55" uniqueCount="36">
  <si>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20.07.2015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</si>
  <si>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</si>
  <si>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</si>
  <si>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</si>
  <si>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</si>
  <si>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</si>
  <si>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</si>
  <si>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</si>
  <si>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</si>
  <si>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</si>
  <si>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</si>
  <si>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</si>
  <si>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січень-липень</t>
  </si>
  <si>
    <t>%</t>
  </si>
  <si>
    <t>виконання за січень-липень</t>
  </si>
  <si>
    <t>затерджено з урахуванням змін
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</si>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</sst>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0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52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4" fillId="0" borderId="19" xfId="338" applyBorder="1">
      <alignment/>
      <protection/>
    </xf>
    <xf numFmtId="1" fontId="4" fillId="0" borderId="19" xfId="338" applyNumberFormat="1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4" fillId="0" borderId="19" xfId="341" applyNumberFormat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horizontal="center" vertical="center"/>
    </xf>
    <xf numFmtId="174" fontId="4" fillId="0" borderId="19" xfId="337" applyNumberFormat="1" applyBorder="1" applyAlignment="1">
      <alignment vertical="center" wrapText="1"/>
      <protection/>
    </xf>
    <xf numFmtId="174" fontId="4" fillId="0" borderId="19" xfId="337" applyNumberFormat="1" applyFont="1" applyBorder="1" applyAlignment="1">
      <alignment vertical="center" wrapText="1"/>
      <protection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8" fillId="0" borderId="19" xfId="335" applyNumberFormat="1" applyFont="1" applyFill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horizontal="right" vertical="center"/>
    </xf>
    <xf numFmtId="174" fontId="6" fillId="0" borderId="19" xfId="0" applyNumberFormat="1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" fillId="0" borderId="23" xfId="338" applyBorder="1">
      <alignment/>
      <protection/>
    </xf>
    <xf numFmtId="1" fontId="4" fillId="0" borderId="24" xfId="338" applyNumberFormat="1" applyBorder="1">
      <alignment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6" xfId="341" applyNumberFormat="1" applyBorder="1" applyAlignment="1">
      <alignment vertical="center" wrapText="1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6" xfId="337" applyNumberFormat="1" applyBorder="1" applyAlignment="1">
      <alignment vertical="center" wrapText="1"/>
      <protection/>
    </xf>
    <xf numFmtId="174" fontId="4" fillId="0" borderId="26" xfId="335" applyNumberFormat="1" applyFont="1" applyFill="1" applyBorder="1" applyAlignment="1">
      <alignment vertical="center" wrapText="1"/>
      <protection/>
    </xf>
    <xf numFmtId="1" fontId="4" fillId="0" borderId="26" xfId="335" applyNumberFormat="1" applyFont="1" applyFill="1" applyBorder="1" applyAlignment="1">
      <alignment vertical="center" wrapText="1"/>
      <protection/>
    </xf>
    <xf numFmtId="174" fontId="0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4" fillId="0" borderId="29" xfId="338" applyBorder="1">
      <alignment/>
      <protection/>
    </xf>
    <xf numFmtId="1" fontId="4" fillId="0" borderId="30" xfId="338" applyNumberFormat="1" applyBorder="1">
      <alignment/>
      <protection/>
    </xf>
    <xf numFmtId="172" fontId="6" fillId="0" borderId="31" xfId="0" applyNumberFormat="1" applyFont="1" applyFill="1" applyBorder="1" applyAlignment="1">
      <alignment vertical="center"/>
    </xf>
    <xf numFmtId="174" fontId="4" fillId="0" borderId="29" xfId="341" applyNumberFormat="1" applyBorder="1" applyAlignment="1">
      <alignment vertical="center" wrapText="1"/>
      <protection/>
    </xf>
    <xf numFmtId="172" fontId="6" fillId="0" borderId="29" xfId="0" applyNumberFormat="1" applyFont="1" applyFill="1" applyBorder="1" applyAlignment="1">
      <alignment vertical="center"/>
    </xf>
    <xf numFmtId="174" fontId="4" fillId="0" borderId="29" xfId="337" applyNumberFormat="1" applyBorder="1" applyAlignment="1">
      <alignment vertical="center" wrapText="1"/>
      <protection/>
    </xf>
    <xf numFmtId="174" fontId="4" fillId="0" borderId="29" xfId="335" applyNumberFormat="1" applyFont="1" applyFill="1" applyBorder="1" applyAlignment="1">
      <alignment vertical="center" wrapText="1"/>
      <protection/>
    </xf>
    <xf numFmtId="1" fontId="0" fillId="0" borderId="29" xfId="0" applyNumberFormat="1" applyFont="1" applyFill="1" applyBorder="1" applyAlignment="1">
      <alignment vertical="center" wrapText="1"/>
    </xf>
    <xf numFmtId="1" fontId="4" fillId="0" borderId="29" xfId="335" applyNumberFormat="1" applyFont="1" applyFill="1" applyBorder="1" applyAlignment="1">
      <alignment vertical="center" wrapText="1"/>
      <protection/>
    </xf>
    <xf numFmtId="174" fontId="0" fillId="0" borderId="29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0" fontId="4" fillId="0" borderId="26" xfId="338" applyBorder="1">
      <alignment/>
      <protection/>
    </xf>
    <xf numFmtId="1" fontId="4" fillId="0" borderId="27" xfId="338" applyNumberFormat="1" applyBorder="1">
      <alignment/>
      <protection/>
    </xf>
    <xf numFmtId="1" fontId="0" fillId="0" borderId="29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1" fontId="4" fillId="0" borderId="29" xfId="339" applyNumberFormat="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4" fillId="0" borderId="12" xfId="338" applyBorder="1">
      <alignment/>
      <protection/>
    </xf>
    <xf numFmtId="1" fontId="4" fillId="0" borderId="12" xfId="338" applyNumberFormat="1" applyBorder="1">
      <alignment/>
      <protection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4" xfId="335" applyNumberFormat="1" applyFont="1" applyFill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5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" fontId="4" fillId="0" borderId="29" xfId="338" applyNumberFormat="1" applyBorder="1">
      <alignment/>
      <protection/>
    </xf>
    <xf numFmtId="172" fontId="6" fillId="0" borderId="38" xfId="0" applyNumberFormat="1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vertical="center"/>
    </xf>
    <xf numFmtId="174" fontId="0" fillId="0" borderId="26" xfId="0" applyNumberFormat="1" applyFont="1" applyFill="1" applyBorder="1" applyAlignment="1">
      <alignment vertical="center" wrapText="1"/>
    </xf>
    <xf numFmtId="1" fontId="0" fillId="0" borderId="26" xfId="0" applyNumberFormat="1" applyFont="1" applyFill="1" applyBorder="1" applyAlignment="1">
      <alignment vertical="center" wrapText="1"/>
    </xf>
    <xf numFmtId="14" fontId="0" fillId="0" borderId="29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4" fontId="0" fillId="0" borderId="34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4" fontId="6" fillId="0" borderId="19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vertical="center"/>
    </xf>
    <xf numFmtId="0" fontId="8" fillId="24" borderId="29" xfId="338" applyFont="1" applyFill="1" applyBorder="1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73" fontId="0" fillId="0" borderId="44" xfId="0" applyNumberFormat="1" applyFont="1" applyFill="1" applyBorder="1" applyAlignment="1">
      <alignment horizontal="center" vertical="center" wrapText="1"/>
    </xf>
    <xf numFmtId="173" fontId="8" fillId="0" borderId="29" xfId="334" applyNumberFormat="1" applyFont="1" applyBorder="1" applyAlignment="1">
      <alignment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73" fontId="8" fillId="0" borderId="0" xfId="340" applyNumberFormat="1" applyFont="1" applyFill="1" applyBorder="1" applyAlignment="1">
      <alignment vertical="center" wrapText="1"/>
      <protection/>
    </xf>
    <xf numFmtId="2" fontId="4" fillId="0" borderId="0" xfId="336" applyNumberFormat="1" applyFont="1" applyFill="1" applyAlignment="1">
      <alignment vertical="center"/>
      <protection/>
    </xf>
    <xf numFmtId="2" fontId="0" fillId="0" borderId="0" xfId="0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vertical="center" wrapText="1"/>
    </xf>
    <xf numFmtId="174" fontId="8" fillId="0" borderId="0" xfId="0" applyNumberFormat="1" applyFont="1" applyFill="1" applyBorder="1" applyAlignment="1">
      <alignment vertical="center" wrapText="1"/>
    </xf>
    <xf numFmtId="174" fontId="8" fillId="0" borderId="0" xfId="340" applyNumberFormat="1" applyFont="1" applyFill="1" applyBorder="1" applyAlignment="1">
      <alignment vertical="center" wrapText="1"/>
      <protection/>
    </xf>
    <xf numFmtId="174" fontId="8" fillId="0" borderId="0" xfId="333" applyNumberFormat="1" applyFont="1" applyFill="1" applyBorder="1" applyAlignment="1">
      <alignment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0" fontId="0" fillId="4" borderId="3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</cellXfs>
  <cellStyles count="3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31 10 2011" xfId="333"/>
    <cellStyle name="Обычный_Видатки 1805" xfId="334"/>
    <cellStyle name="Обычный_жовтень касові" xfId="335"/>
    <cellStyle name="Обычный_залишки" xfId="336"/>
    <cellStyle name="Обычный_Книга1" xfId="337"/>
    <cellStyle name="Обычный_Книга2" xfId="338"/>
    <cellStyle name="Обычный_КФК" xfId="339"/>
    <cellStyle name="Обычный_Лист1" xfId="340"/>
    <cellStyle name="Обычный_щопонеділка" xfId="341"/>
    <cellStyle name="Followed Hyperlink" xfId="342"/>
    <cellStyle name="Плохой" xfId="343"/>
    <cellStyle name="Пояснение" xfId="344"/>
    <cellStyle name="Примечание" xfId="345"/>
    <cellStyle name="Percent" xfId="346"/>
    <cellStyle name="Связанная ячейка" xfId="347"/>
    <cellStyle name="Текст предупреждения" xfId="348"/>
    <cellStyle name="Comma" xfId="349"/>
    <cellStyle name="Comma [0]" xfId="350"/>
    <cellStyle name="Хороший" xfId="3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H39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6" sqref="L26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42205</v>
      </c>
      <c r="C2" s="4"/>
      <c r="D2" s="4"/>
    </row>
    <row r="5" spans="2:26" ht="18">
      <c r="B5" s="128" t="s">
        <v>0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ht="13.5" thickBot="1"/>
    <row r="7" spans="1:26" ht="13.5" customHeight="1" thickBot="1">
      <c r="A7" s="5"/>
      <c r="B7" s="6"/>
      <c r="C7" s="140" t="s">
        <v>1</v>
      </c>
      <c r="D7" s="141"/>
      <c r="E7" s="142"/>
      <c r="F7" s="134" t="s">
        <v>2</v>
      </c>
      <c r="G7" s="135"/>
      <c r="H7" s="136"/>
      <c r="I7" s="125" t="s">
        <v>3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</row>
    <row r="8" spans="1:26" ht="27.75" customHeight="1" thickBot="1">
      <c r="A8" s="7"/>
      <c r="B8" s="146" t="s">
        <v>4</v>
      </c>
      <c r="C8" s="143"/>
      <c r="D8" s="144"/>
      <c r="E8" s="145"/>
      <c r="F8" s="137"/>
      <c r="G8" s="138"/>
      <c r="H8" s="139"/>
      <c r="I8" s="125" t="s">
        <v>5</v>
      </c>
      <c r="J8" s="126"/>
      <c r="K8" s="127"/>
      <c r="L8" s="125" t="s">
        <v>6</v>
      </c>
      <c r="M8" s="126"/>
      <c r="N8" s="127"/>
      <c r="O8" s="130" t="s">
        <v>7</v>
      </c>
      <c r="P8" s="131"/>
      <c r="Q8" s="131"/>
      <c r="R8" s="131" t="s">
        <v>8</v>
      </c>
      <c r="S8" s="131"/>
      <c r="T8" s="131"/>
      <c r="U8" s="133" t="s">
        <v>9</v>
      </c>
      <c r="V8" s="131"/>
      <c r="W8" s="131"/>
      <c r="X8" s="131" t="s">
        <v>10</v>
      </c>
      <c r="Y8" s="131"/>
      <c r="Z8" s="132"/>
    </row>
    <row r="9" spans="1:26" ht="87.75" customHeight="1" thickBot="1">
      <c r="A9" s="7"/>
      <c r="B9" s="143"/>
      <c r="C9" s="9" t="s">
        <v>11</v>
      </c>
      <c r="D9" s="10" t="s">
        <v>12</v>
      </c>
      <c r="E9" s="11" t="s">
        <v>13</v>
      </c>
      <c r="F9" s="9" t="s">
        <v>11</v>
      </c>
      <c r="G9" s="147" t="s">
        <v>14</v>
      </c>
      <c r="H9" s="11" t="s">
        <v>13</v>
      </c>
      <c r="I9" s="9" t="s">
        <v>11</v>
      </c>
      <c r="J9" s="10" t="s">
        <v>14</v>
      </c>
      <c r="K9" s="8" t="s">
        <v>13</v>
      </c>
      <c r="L9" s="9" t="s">
        <v>11</v>
      </c>
      <c r="M9" s="10" t="s">
        <v>14</v>
      </c>
      <c r="N9" s="8" t="s">
        <v>13</v>
      </c>
      <c r="O9" s="9" t="s">
        <v>15</v>
      </c>
      <c r="P9" s="10" t="s">
        <v>14</v>
      </c>
      <c r="Q9" s="8" t="s">
        <v>13</v>
      </c>
      <c r="R9" s="9" t="s">
        <v>11</v>
      </c>
      <c r="S9" s="10" t="s">
        <v>14</v>
      </c>
      <c r="T9" s="8" t="s">
        <v>13</v>
      </c>
      <c r="U9" s="9" t="s">
        <v>11</v>
      </c>
      <c r="V9" s="10" t="s">
        <v>14</v>
      </c>
      <c r="W9" s="8" t="s">
        <v>13</v>
      </c>
      <c r="X9" s="9" t="s">
        <v>11</v>
      </c>
      <c r="Y9" s="10" t="s">
        <v>14</v>
      </c>
      <c r="Z9" s="12" t="s">
        <v>13</v>
      </c>
    </row>
    <row r="10" spans="1:26" ht="42.75" customHeight="1" thickBot="1">
      <c r="A10" s="13"/>
      <c r="B10" s="14" t="s">
        <v>16</v>
      </c>
      <c r="C10" s="15">
        <v>5333469</v>
      </c>
      <c r="D10" s="16">
        <v>8645867.95</v>
      </c>
      <c r="E10" s="17">
        <f aca="true" t="shared" si="0" ref="E10:E29">D10/C10*100</f>
        <v>162.10590049365618</v>
      </c>
      <c r="F10" s="18">
        <v>11826629</v>
      </c>
      <c r="G10" s="18">
        <v>10674647.500000002</v>
      </c>
      <c r="H10" s="19">
        <f aca="true" t="shared" si="1" ref="H10:H29">G10/F10*100</f>
        <v>90.25942641812811</v>
      </c>
      <c r="I10" s="20">
        <v>1570820</v>
      </c>
      <c r="J10" s="21">
        <v>1262150.01</v>
      </c>
      <c r="K10" s="19">
        <f aca="true" t="shared" si="2" ref="K10:K29">J10/I10*100</f>
        <v>80.34975426847124</v>
      </c>
      <c r="L10" s="22"/>
      <c r="M10" s="23"/>
      <c r="N10" s="24"/>
      <c r="O10" s="25">
        <v>5863420</v>
      </c>
      <c r="P10" s="25">
        <v>5505923.2299999995</v>
      </c>
      <c r="Q10" s="26">
        <f aca="true" t="shared" si="3" ref="Q10:Q15">P10/O10*100</f>
        <v>93.90293088334111</v>
      </c>
      <c r="R10" s="27"/>
      <c r="S10" s="27"/>
      <c r="T10" s="19"/>
      <c r="U10" s="25">
        <v>4093389</v>
      </c>
      <c r="V10" s="25">
        <v>3712958.54</v>
      </c>
      <c r="W10" s="19">
        <f aca="true" t="shared" si="4" ref="W10:W18">V10/U10*100</f>
        <v>90.70622264338914</v>
      </c>
      <c r="X10" s="25"/>
      <c r="Y10" s="25"/>
      <c r="Z10" s="28"/>
    </row>
    <row r="11" spans="1:26" ht="39.75" customHeight="1">
      <c r="A11" s="7"/>
      <c r="B11" s="29" t="s">
        <v>17</v>
      </c>
      <c r="C11" s="30">
        <v>1409162</v>
      </c>
      <c r="D11" s="31">
        <v>1469470.94</v>
      </c>
      <c r="E11" s="32">
        <f t="shared" si="0"/>
        <v>104.27977336885326</v>
      </c>
      <c r="F11" s="33">
        <v>1789089</v>
      </c>
      <c r="G11" s="33">
        <v>1490962.23</v>
      </c>
      <c r="H11" s="34">
        <f t="shared" si="1"/>
        <v>83.33639243212608</v>
      </c>
      <c r="I11" s="35">
        <v>588457</v>
      </c>
      <c r="J11" s="36">
        <v>457432.44</v>
      </c>
      <c r="K11" s="34">
        <f t="shared" si="2"/>
        <v>77.734216773698</v>
      </c>
      <c r="L11" s="37"/>
      <c r="M11" s="37"/>
      <c r="N11" s="34"/>
      <c r="O11" s="37">
        <v>771486</v>
      </c>
      <c r="P11" s="37">
        <v>689689.89</v>
      </c>
      <c r="Q11" s="34">
        <f t="shared" si="3"/>
        <v>89.39758984608925</v>
      </c>
      <c r="R11" s="38"/>
      <c r="S11" s="38"/>
      <c r="T11" s="34"/>
      <c r="U11" s="37">
        <v>143114</v>
      </c>
      <c r="V11" s="37">
        <v>105625.49</v>
      </c>
      <c r="W11" s="34">
        <f t="shared" si="4"/>
        <v>73.8051413558422</v>
      </c>
      <c r="X11" s="37">
        <v>286032</v>
      </c>
      <c r="Y11" s="37">
        <v>238214.41</v>
      </c>
      <c r="Z11" s="39">
        <f aca="true" t="shared" si="5" ref="Z11:Z18">Y11/X11*100</f>
        <v>83.28243343402137</v>
      </c>
    </row>
    <row r="12" spans="1:26" ht="25.5">
      <c r="A12" s="7"/>
      <c r="B12" s="40" t="s">
        <v>18</v>
      </c>
      <c r="C12" s="41">
        <v>532233</v>
      </c>
      <c r="D12" s="42">
        <v>1090892.43</v>
      </c>
      <c r="E12" s="43">
        <f t="shared" si="0"/>
        <v>204.96519945211963</v>
      </c>
      <c r="F12" s="44">
        <v>1649579</v>
      </c>
      <c r="G12" s="44">
        <v>1461703.31</v>
      </c>
      <c r="H12" s="45">
        <f t="shared" si="1"/>
        <v>88.61068854538037</v>
      </c>
      <c r="I12" s="46">
        <v>636054</v>
      </c>
      <c r="J12" s="47">
        <v>576627.95</v>
      </c>
      <c r="K12" s="45">
        <f t="shared" si="2"/>
        <v>90.65707471378217</v>
      </c>
      <c r="L12" s="48"/>
      <c r="M12" s="48"/>
      <c r="N12" s="45"/>
      <c r="O12" s="49">
        <v>625808</v>
      </c>
      <c r="P12" s="49">
        <v>607544.94</v>
      </c>
      <c r="Q12" s="45">
        <f t="shared" si="3"/>
        <v>97.08168319995907</v>
      </c>
      <c r="R12" s="50"/>
      <c r="S12" s="50"/>
      <c r="T12" s="45"/>
      <c r="U12" s="49">
        <v>78562</v>
      </c>
      <c r="V12" s="49">
        <v>59800.74</v>
      </c>
      <c r="W12" s="45">
        <f t="shared" si="4"/>
        <v>76.11916702731601</v>
      </c>
      <c r="X12" s="49">
        <v>302255</v>
      </c>
      <c r="Y12" s="49">
        <v>213529.68</v>
      </c>
      <c r="Z12" s="51">
        <f t="shared" si="5"/>
        <v>70.6455410166912</v>
      </c>
    </row>
    <row r="13" spans="1:26" ht="25.5">
      <c r="A13" s="7"/>
      <c r="B13" s="40" t="s">
        <v>19</v>
      </c>
      <c r="C13" s="52">
        <v>3515417</v>
      </c>
      <c r="D13" s="53">
        <v>3640460.45</v>
      </c>
      <c r="E13" s="43">
        <f t="shared" si="0"/>
        <v>103.55700191470885</v>
      </c>
      <c r="F13" s="44">
        <v>5855715</v>
      </c>
      <c r="G13" s="44">
        <v>5454288.3</v>
      </c>
      <c r="H13" s="45">
        <f t="shared" si="1"/>
        <v>93.14470222679894</v>
      </c>
      <c r="I13" s="46">
        <v>1449221</v>
      </c>
      <c r="J13" s="47">
        <v>1263655.12</v>
      </c>
      <c r="K13" s="45">
        <f t="shared" si="2"/>
        <v>87.19547398222907</v>
      </c>
      <c r="L13" s="54"/>
      <c r="M13" s="54"/>
      <c r="N13" s="45"/>
      <c r="O13" s="49">
        <v>1290816</v>
      </c>
      <c r="P13" s="49">
        <v>1267760.11</v>
      </c>
      <c r="Q13" s="45">
        <f t="shared" si="3"/>
        <v>98.21385154816798</v>
      </c>
      <c r="R13" s="50"/>
      <c r="S13" s="50"/>
      <c r="T13" s="45"/>
      <c r="U13" s="49">
        <v>2230351</v>
      </c>
      <c r="V13" s="49">
        <v>2091877.97</v>
      </c>
      <c r="W13" s="45">
        <f t="shared" si="4"/>
        <v>93.79142430944725</v>
      </c>
      <c r="X13" s="49">
        <v>768700</v>
      </c>
      <c r="Y13" s="49">
        <v>720068.1</v>
      </c>
      <c r="Z13" s="51">
        <f t="shared" si="5"/>
        <v>93.67348770651749</v>
      </c>
    </row>
    <row r="14" spans="1:26" ht="25.5">
      <c r="A14" s="7"/>
      <c r="B14" s="40" t="s">
        <v>20</v>
      </c>
      <c r="C14" s="52">
        <v>1151844</v>
      </c>
      <c r="D14" s="53">
        <v>1559994.09</v>
      </c>
      <c r="E14" s="43">
        <f t="shared" si="0"/>
        <v>135.43449373352644</v>
      </c>
      <c r="F14" s="44">
        <v>3579995</v>
      </c>
      <c r="G14" s="44">
        <v>3039104.35</v>
      </c>
      <c r="H14" s="45">
        <f t="shared" si="1"/>
        <v>84.89130152416415</v>
      </c>
      <c r="I14" s="46">
        <v>731068</v>
      </c>
      <c r="J14" s="47">
        <v>612300.19</v>
      </c>
      <c r="K14" s="45">
        <f t="shared" si="2"/>
        <v>83.75420480721355</v>
      </c>
      <c r="L14" s="49">
        <v>306430</v>
      </c>
      <c r="M14" s="49">
        <v>217490.08</v>
      </c>
      <c r="N14" s="45">
        <f>M14/L14*100</f>
        <v>70.97545279509187</v>
      </c>
      <c r="O14" s="49">
        <v>1678797</v>
      </c>
      <c r="P14" s="49">
        <v>1520630.88</v>
      </c>
      <c r="Q14" s="45">
        <f t="shared" si="3"/>
        <v>90.57860360722589</v>
      </c>
      <c r="R14" s="50"/>
      <c r="S14" s="50"/>
      <c r="T14" s="45"/>
      <c r="U14" s="49">
        <v>403684</v>
      </c>
      <c r="V14" s="49">
        <v>343171.92</v>
      </c>
      <c r="W14" s="45">
        <f t="shared" si="4"/>
        <v>85.0100375541265</v>
      </c>
      <c r="X14" s="49">
        <v>454016</v>
      </c>
      <c r="Y14" s="49">
        <v>344211.28</v>
      </c>
      <c r="Z14" s="51">
        <f t="shared" si="5"/>
        <v>75.81479066817029</v>
      </c>
    </row>
    <row r="15" spans="1:26" ht="25.5">
      <c r="A15" s="7"/>
      <c r="B15" s="40" t="s">
        <v>21</v>
      </c>
      <c r="C15" s="41">
        <v>178413</v>
      </c>
      <c r="D15" s="42">
        <v>157163.69</v>
      </c>
      <c r="E15" s="43">
        <f t="shared" si="0"/>
        <v>88.08981968802722</v>
      </c>
      <c r="F15" s="44">
        <v>591997</v>
      </c>
      <c r="G15" s="44">
        <v>540200.93</v>
      </c>
      <c r="H15" s="45">
        <f t="shared" si="1"/>
        <v>91.25061951327457</v>
      </c>
      <c r="I15" s="46">
        <v>199844</v>
      </c>
      <c r="J15" s="47">
        <v>188044.97</v>
      </c>
      <c r="K15" s="45">
        <f t="shared" si="2"/>
        <v>94.09587978623325</v>
      </c>
      <c r="L15" s="55"/>
      <c r="M15" s="56"/>
      <c r="N15" s="57"/>
      <c r="O15" s="49">
        <v>251486</v>
      </c>
      <c r="P15" s="49">
        <v>250069.41</v>
      </c>
      <c r="Q15" s="45">
        <f t="shared" si="3"/>
        <v>99.43671218278553</v>
      </c>
      <c r="R15" s="50"/>
      <c r="S15" s="50"/>
      <c r="T15" s="45"/>
      <c r="U15" s="49">
        <v>11310</v>
      </c>
      <c r="V15" s="49">
        <v>2564</v>
      </c>
      <c r="W15" s="45">
        <f t="shared" si="4"/>
        <v>22.670203359858533</v>
      </c>
      <c r="X15" s="49">
        <v>129357</v>
      </c>
      <c r="Y15" s="49">
        <v>99522.55</v>
      </c>
      <c r="Z15" s="51">
        <f t="shared" si="5"/>
        <v>76.93634669944419</v>
      </c>
    </row>
    <row r="16" spans="1:26" ht="25.5">
      <c r="A16" s="7"/>
      <c r="B16" s="40" t="s">
        <v>22</v>
      </c>
      <c r="C16" s="52">
        <v>603475</v>
      </c>
      <c r="D16" s="53">
        <v>650094.11</v>
      </c>
      <c r="E16" s="43">
        <f t="shared" si="0"/>
        <v>107.7251104022536</v>
      </c>
      <c r="F16" s="44">
        <v>830091</v>
      </c>
      <c r="G16" s="44">
        <v>712520.33</v>
      </c>
      <c r="H16" s="45">
        <f t="shared" si="1"/>
        <v>85.83641191146512</v>
      </c>
      <c r="I16" s="46">
        <v>548778</v>
      </c>
      <c r="J16" s="47">
        <v>479949.44</v>
      </c>
      <c r="K16" s="45">
        <f t="shared" si="2"/>
        <v>87.45784998669772</v>
      </c>
      <c r="L16" s="55"/>
      <c r="M16" s="56"/>
      <c r="N16" s="58"/>
      <c r="O16" s="59"/>
      <c r="P16" s="59"/>
      <c r="Q16" s="45"/>
      <c r="R16" s="50"/>
      <c r="S16" s="50"/>
      <c r="T16" s="45"/>
      <c r="U16" s="49">
        <v>153534</v>
      </c>
      <c r="V16" s="49">
        <v>122433.15</v>
      </c>
      <c r="W16" s="45">
        <f t="shared" si="4"/>
        <v>79.74334675055688</v>
      </c>
      <c r="X16" s="49">
        <v>110279</v>
      </c>
      <c r="Y16" s="49">
        <v>93637.74</v>
      </c>
      <c r="Z16" s="51">
        <f t="shared" si="5"/>
        <v>84.90985591091686</v>
      </c>
    </row>
    <row r="17" spans="1:26" ht="26.25" thickBot="1">
      <c r="A17" s="60"/>
      <c r="B17" s="61" t="s">
        <v>23</v>
      </c>
      <c r="C17" s="62">
        <v>3098271</v>
      </c>
      <c r="D17" s="63">
        <v>5236302.7</v>
      </c>
      <c r="E17" s="64">
        <f t="shared" si="0"/>
        <v>169.00725275484294</v>
      </c>
      <c r="F17" s="44">
        <v>6558924</v>
      </c>
      <c r="G17" s="44">
        <v>5332053.86</v>
      </c>
      <c r="H17" s="65">
        <f t="shared" si="1"/>
        <v>81.29464314573549</v>
      </c>
      <c r="I17" s="46">
        <v>1178654</v>
      </c>
      <c r="J17" s="66">
        <v>922392.8</v>
      </c>
      <c r="K17" s="65">
        <f t="shared" si="2"/>
        <v>78.2581487018243</v>
      </c>
      <c r="L17" s="67"/>
      <c r="M17" s="68"/>
      <c r="N17" s="69"/>
      <c r="O17" s="70">
        <v>3036255</v>
      </c>
      <c r="P17" s="70">
        <v>2556911.75</v>
      </c>
      <c r="Q17" s="65">
        <f>P17/O17*100</f>
        <v>84.21268141180501</v>
      </c>
      <c r="R17" s="71"/>
      <c r="S17" s="71"/>
      <c r="T17" s="65"/>
      <c r="U17" s="70">
        <v>1424960</v>
      </c>
      <c r="V17" s="70">
        <v>1092222.99</v>
      </c>
      <c r="W17" s="65">
        <f t="shared" si="4"/>
        <v>76.64937892993487</v>
      </c>
      <c r="X17" s="70">
        <v>844465</v>
      </c>
      <c r="Y17" s="70">
        <v>702238.32</v>
      </c>
      <c r="Z17" s="72">
        <f t="shared" si="5"/>
        <v>83.15777681727484</v>
      </c>
    </row>
    <row r="18" spans="1:26" ht="26.25" thickBot="1">
      <c r="A18" s="73"/>
      <c r="B18" s="74" t="s">
        <v>24</v>
      </c>
      <c r="C18" s="75">
        <f>SUM(C11:C17)</f>
        <v>10488815</v>
      </c>
      <c r="D18" s="75">
        <f>SUM(D11:D17)</f>
        <v>13804378.41</v>
      </c>
      <c r="E18" s="76">
        <f t="shared" si="0"/>
        <v>131.61046705466728</v>
      </c>
      <c r="F18" s="77">
        <f>SUM(F11:F17)</f>
        <v>20855390</v>
      </c>
      <c r="G18" s="77">
        <f>SUM(G11:G17)</f>
        <v>18030833.31</v>
      </c>
      <c r="H18" s="78">
        <f t="shared" si="1"/>
        <v>86.45646669757794</v>
      </c>
      <c r="I18" s="77">
        <f>SUM(I11:I17)</f>
        <v>5332076</v>
      </c>
      <c r="J18" s="77">
        <f>SUM(J11:J17)</f>
        <v>4500402.91</v>
      </c>
      <c r="K18" s="78">
        <f t="shared" si="2"/>
        <v>84.40245244066288</v>
      </c>
      <c r="L18" s="79">
        <f>SUM(L11:L17)</f>
        <v>306430</v>
      </c>
      <c r="M18" s="77">
        <f>SUM(M11:M17)</f>
        <v>217490.08</v>
      </c>
      <c r="N18" s="78">
        <f>M18/L18*100</f>
        <v>70.97545279509187</v>
      </c>
      <c r="O18" s="77">
        <f>SUM(O11:O17)</f>
        <v>7654648</v>
      </c>
      <c r="P18" s="77">
        <f>SUM(P11:P17)</f>
        <v>6892606.98</v>
      </c>
      <c r="Q18" s="78">
        <f>P18/O18*100</f>
        <v>90.04472811813163</v>
      </c>
      <c r="R18" s="80">
        <f>SUM(R11:R17)</f>
        <v>0</v>
      </c>
      <c r="S18" s="80">
        <f>SUM(S11:S17)</f>
        <v>0</v>
      </c>
      <c r="T18" s="78"/>
      <c r="U18" s="77">
        <f>SUM(U11:U17)</f>
        <v>4445515</v>
      </c>
      <c r="V18" s="77">
        <f>SUM(V11:V17)</f>
        <v>3817696.26</v>
      </c>
      <c r="W18" s="78">
        <f t="shared" si="4"/>
        <v>85.87748011197802</v>
      </c>
      <c r="X18" s="77">
        <f>SUM(X11:X17)</f>
        <v>2895104</v>
      </c>
      <c r="Y18" s="77">
        <f>SUM(Y11:Y17)</f>
        <v>2411422.08</v>
      </c>
      <c r="Z18" s="28">
        <f t="shared" si="5"/>
        <v>83.29310725970466</v>
      </c>
    </row>
    <row r="19" spans="1:26" ht="25.5">
      <c r="A19" s="7"/>
      <c r="B19" s="29" t="s">
        <v>25</v>
      </c>
      <c r="C19" s="41">
        <v>457640</v>
      </c>
      <c r="D19" s="81">
        <v>424508.65</v>
      </c>
      <c r="E19" s="82">
        <f t="shared" si="0"/>
        <v>92.7603902630889</v>
      </c>
      <c r="F19" s="44">
        <v>335157</v>
      </c>
      <c r="G19" s="44">
        <v>289208.18</v>
      </c>
      <c r="H19" s="34">
        <f t="shared" si="1"/>
        <v>86.29035944348469</v>
      </c>
      <c r="I19" s="46">
        <v>273376</v>
      </c>
      <c r="J19" s="46">
        <v>252527.18</v>
      </c>
      <c r="K19" s="34">
        <f t="shared" si="2"/>
        <v>92.37357339342151</v>
      </c>
      <c r="L19" s="83"/>
      <c r="M19" s="84"/>
      <c r="N19" s="85"/>
      <c r="O19" s="86"/>
      <c r="P19" s="86"/>
      <c r="Q19" s="34"/>
      <c r="R19" s="87"/>
      <c r="S19" s="87"/>
      <c r="T19" s="34"/>
      <c r="U19" s="37">
        <v>61781</v>
      </c>
      <c r="V19" s="37">
        <v>36681</v>
      </c>
      <c r="W19" s="34"/>
      <c r="X19" s="88"/>
      <c r="Y19" s="88"/>
      <c r="Z19" s="39"/>
    </row>
    <row r="20" spans="1:26" ht="25.5">
      <c r="A20" s="7"/>
      <c r="B20" s="40" t="s">
        <v>26</v>
      </c>
      <c r="C20" s="41">
        <v>208743</v>
      </c>
      <c r="D20" s="81">
        <v>326240.4</v>
      </c>
      <c r="E20" s="43">
        <f t="shared" si="0"/>
        <v>156.28806714476656</v>
      </c>
      <c r="F20" s="44">
        <v>1061645</v>
      </c>
      <c r="G20" s="44">
        <v>888928.65</v>
      </c>
      <c r="H20" s="45">
        <f t="shared" si="1"/>
        <v>83.73125197217526</v>
      </c>
      <c r="I20" s="46">
        <v>346908</v>
      </c>
      <c r="J20" s="46">
        <v>261375.13</v>
      </c>
      <c r="K20" s="45">
        <f t="shared" si="2"/>
        <v>75.34422094618746</v>
      </c>
      <c r="L20" s="89"/>
      <c r="M20" s="56"/>
      <c r="N20" s="58"/>
      <c r="O20" s="49">
        <v>366195</v>
      </c>
      <c r="P20" s="49">
        <v>327971.03</v>
      </c>
      <c r="Q20" s="45">
        <f>P20/O20*100</f>
        <v>89.56185365720451</v>
      </c>
      <c r="R20" s="50"/>
      <c r="S20" s="50"/>
      <c r="T20" s="45"/>
      <c r="U20" s="49">
        <v>26615</v>
      </c>
      <c r="V20" s="49">
        <v>14276.84</v>
      </c>
      <c r="W20" s="45">
        <f aca="true" t="shared" si="6" ref="W20:W27">V20/U20*100</f>
        <v>53.64208153297013</v>
      </c>
      <c r="X20" s="49">
        <v>320427</v>
      </c>
      <c r="Y20" s="49">
        <v>285305.65</v>
      </c>
      <c r="Z20" s="51">
        <f aca="true" t="shared" si="7" ref="Z20:Z29">Y20/X20*100</f>
        <v>89.03920393724624</v>
      </c>
    </row>
    <row r="21" spans="1:26" ht="25.5">
      <c r="A21" s="7"/>
      <c r="B21" s="40" t="s">
        <v>27</v>
      </c>
      <c r="C21" s="41">
        <v>98300</v>
      </c>
      <c r="D21" s="81">
        <v>124264.09</v>
      </c>
      <c r="E21" s="43">
        <f t="shared" si="0"/>
        <v>126.41311291963378</v>
      </c>
      <c r="F21" s="44">
        <v>538719</v>
      </c>
      <c r="G21" s="44">
        <v>389590.71</v>
      </c>
      <c r="H21" s="45">
        <f t="shared" si="1"/>
        <v>72.31798210198637</v>
      </c>
      <c r="I21" s="46">
        <v>278800</v>
      </c>
      <c r="J21" s="46">
        <v>221557.02</v>
      </c>
      <c r="K21" s="45">
        <f t="shared" si="2"/>
        <v>79.46808464849354</v>
      </c>
      <c r="L21" s="89"/>
      <c r="M21" s="56"/>
      <c r="N21" s="58"/>
      <c r="O21" s="59"/>
      <c r="P21" s="59"/>
      <c r="Q21" s="45"/>
      <c r="R21" s="50"/>
      <c r="S21" s="50"/>
      <c r="T21" s="45"/>
      <c r="U21" s="49">
        <v>21460</v>
      </c>
      <c r="V21" s="49">
        <v>10316</v>
      </c>
      <c r="W21" s="45">
        <f t="shared" si="6"/>
        <v>48.0708294501398</v>
      </c>
      <c r="X21" s="49">
        <v>238459</v>
      </c>
      <c r="Y21" s="49">
        <v>157717.69</v>
      </c>
      <c r="Z21" s="51">
        <f t="shared" si="7"/>
        <v>66.14038052663142</v>
      </c>
    </row>
    <row r="22" spans="1:26" ht="25.5">
      <c r="A22" s="7"/>
      <c r="B22" s="40" t="s">
        <v>28</v>
      </c>
      <c r="C22" s="41">
        <v>302766</v>
      </c>
      <c r="D22" s="81">
        <v>430649.94</v>
      </c>
      <c r="E22" s="43">
        <f t="shared" si="0"/>
        <v>142.23854065515945</v>
      </c>
      <c r="F22" s="44">
        <v>648527</v>
      </c>
      <c r="G22" s="44">
        <v>519891.97</v>
      </c>
      <c r="H22" s="45">
        <f t="shared" si="1"/>
        <v>80.16504632806344</v>
      </c>
      <c r="I22" s="46">
        <v>316616</v>
      </c>
      <c r="J22" s="46">
        <v>286280.43</v>
      </c>
      <c r="K22" s="45">
        <f t="shared" si="2"/>
        <v>90.41881332592162</v>
      </c>
      <c r="L22" s="89"/>
      <c r="M22" s="56"/>
      <c r="N22" s="58"/>
      <c r="O22" s="49"/>
      <c r="P22" s="49"/>
      <c r="Q22" s="45"/>
      <c r="R22" s="50"/>
      <c r="S22" s="50"/>
      <c r="T22" s="45"/>
      <c r="U22" s="49">
        <v>172344</v>
      </c>
      <c r="V22" s="49">
        <v>164853.37</v>
      </c>
      <c r="W22" s="45">
        <f t="shared" si="6"/>
        <v>95.65367520772409</v>
      </c>
      <c r="X22" s="49">
        <v>159567</v>
      </c>
      <c r="Y22" s="49">
        <v>68758.17</v>
      </c>
      <c r="Z22" s="51">
        <f t="shared" si="7"/>
        <v>43.09046983398823</v>
      </c>
    </row>
    <row r="23" spans="1:26" ht="27.75" customHeight="1">
      <c r="A23" s="7"/>
      <c r="B23" s="40" t="s">
        <v>29</v>
      </c>
      <c r="C23" s="41">
        <v>388928</v>
      </c>
      <c r="D23" s="81">
        <v>456345.42</v>
      </c>
      <c r="E23" s="43">
        <f t="shared" si="0"/>
        <v>117.33416467829521</v>
      </c>
      <c r="F23" s="44">
        <v>928788</v>
      </c>
      <c r="G23" s="44">
        <v>725527.19</v>
      </c>
      <c r="H23" s="45">
        <f t="shared" si="1"/>
        <v>78.1154784514873</v>
      </c>
      <c r="I23" s="46">
        <v>449070</v>
      </c>
      <c r="J23" s="46">
        <v>409338.39</v>
      </c>
      <c r="K23" s="45">
        <f t="shared" si="2"/>
        <v>91.15246843476518</v>
      </c>
      <c r="L23" s="89"/>
      <c r="M23" s="56"/>
      <c r="N23" s="58"/>
      <c r="O23" s="49"/>
      <c r="P23" s="49"/>
      <c r="Q23" s="45"/>
      <c r="R23" s="50"/>
      <c r="S23" s="50"/>
      <c r="T23" s="45"/>
      <c r="U23" s="49">
        <v>239620</v>
      </c>
      <c r="V23" s="49">
        <v>164907.93</v>
      </c>
      <c r="W23" s="45">
        <f t="shared" si="6"/>
        <v>68.82060345547116</v>
      </c>
      <c r="X23" s="49">
        <v>174995</v>
      </c>
      <c r="Y23" s="49">
        <v>143480.87</v>
      </c>
      <c r="Z23" s="51">
        <f t="shared" si="7"/>
        <v>81.99141118317665</v>
      </c>
    </row>
    <row r="24" spans="1:30" ht="25.5">
      <c r="A24" s="7"/>
      <c r="B24" s="40" t="s">
        <v>30</v>
      </c>
      <c r="C24" s="41">
        <v>222010</v>
      </c>
      <c r="D24" s="81">
        <v>297669.9</v>
      </c>
      <c r="E24" s="43">
        <f t="shared" si="0"/>
        <v>134.07950092338183</v>
      </c>
      <c r="F24" s="44">
        <v>517385</v>
      </c>
      <c r="G24" s="44">
        <v>427502.5</v>
      </c>
      <c r="H24" s="45">
        <f t="shared" si="1"/>
        <v>82.62754041961016</v>
      </c>
      <c r="I24" s="46">
        <v>297338</v>
      </c>
      <c r="J24" s="46">
        <v>274394</v>
      </c>
      <c r="K24" s="45">
        <f t="shared" si="2"/>
        <v>92.28352918227742</v>
      </c>
      <c r="L24" s="89"/>
      <c r="M24" s="56"/>
      <c r="N24" s="58"/>
      <c r="O24" s="59"/>
      <c r="P24" s="59"/>
      <c r="Q24" s="45"/>
      <c r="R24" s="50"/>
      <c r="S24" s="50"/>
      <c r="T24" s="45"/>
      <c r="U24" s="49">
        <v>62567</v>
      </c>
      <c r="V24" s="49">
        <v>27854.99</v>
      </c>
      <c r="W24" s="45">
        <f t="shared" si="6"/>
        <v>44.5202582831205</v>
      </c>
      <c r="X24" s="49">
        <v>157480</v>
      </c>
      <c r="Y24" s="49">
        <v>125253.51</v>
      </c>
      <c r="Z24" s="51">
        <f t="shared" si="7"/>
        <v>79.53613792227584</v>
      </c>
      <c r="AD24" s="90"/>
    </row>
    <row r="25" spans="1:26" ht="26.25" thickBot="1">
      <c r="A25" s="60"/>
      <c r="B25" s="61" t="s">
        <v>31</v>
      </c>
      <c r="C25" s="41">
        <v>1798712</v>
      </c>
      <c r="D25" s="81">
        <v>3357118.68</v>
      </c>
      <c r="E25" s="64">
        <f t="shared" si="0"/>
        <v>186.64014472578157</v>
      </c>
      <c r="F25" s="44">
        <v>3719929</v>
      </c>
      <c r="G25" s="44">
        <v>2463636.15</v>
      </c>
      <c r="H25" s="65">
        <f t="shared" si="1"/>
        <v>66.2280422556452</v>
      </c>
      <c r="I25" s="46">
        <v>889654</v>
      </c>
      <c r="J25" s="46">
        <v>648337.22</v>
      </c>
      <c r="K25" s="65">
        <f t="shared" si="2"/>
        <v>72.87520991306732</v>
      </c>
      <c r="L25" s="91"/>
      <c r="M25" s="68"/>
      <c r="N25" s="69"/>
      <c r="O25" s="70">
        <v>1540444</v>
      </c>
      <c r="P25" s="70">
        <v>1216231.58</v>
      </c>
      <c r="Q25" s="65">
        <f>P25/O25*100</f>
        <v>78.9533134602751</v>
      </c>
      <c r="R25" s="71"/>
      <c r="S25" s="71"/>
      <c r="T25" s="65"/>
      <c r="U25" s="70">
        <v>1121161</v>
      </c>
      <c r="V25" s="70">
        <v>506573.66</v>
      </c>
      <c r="W25" s="65">
        <f t="shared" si="6"/>
        <v>45.1829540984747</v>
      </c>
      <c r="X25" s="70">
        <v>115170</v>
      </c>
      <c r="Y25" s="70">
        <v>72893.69</v>
      </c>
      <c r="Z25" s="72">
        <f t="shared" si="7"/>
        <v>63.29225492749848</v>
      </c>
    </row>
    <row r="26" spans="1:26" ht="37.5" customHeight="1" thickBot="1">
      <c r="A26" s="7"/>
      <c r="B26" s="74" t="s">
        <v>32</v>
      </c>
      <c r="C26" s="75">
        <f>SUM(C19:C25)</f>
        <v>3477099</v>
      </c>
      <c r="D26" s="77">
        <f>SUM(D19:D25)</f>
        <v>5416797.08</v>
      </c>
      <c r="E26" s="92">
        <f t="shared" si="0"/>
        <v>155.78495406659403</v>
      </c>
      <c r="F26" s="93">
        <f>SUM(F19:F25)</f>
        <v>7750150</v>
      </c>
      <c r="G26" s="77">
        <f>SUM(G19:G25)</f>
        <v>5704285.35</v>
      </c>
      <c r="H26" s="78">
        <f t="shared" si="1"/>
        <v>73.6022573756637</v>
      </c>
      <c r="I26" s="77">
        <f>SUM(I19:I25)</f>
        <v>2851762</v>
      </c>
      <c r="J26" s="77">
        <f>SUM(J19:J25)</f>
        <v>2353809.37</v>
      </c>
      <c r="K26" s="78">
        <f t="shared" si="2"/>
        <v>82.53877322160827</v>
      </c>
      <c r="L26" s="80">
        <f>SUM(L19:L25)</f>
        <v>0</v>
      </c>
      <c r="M26" s="80">
        <f>SUM(M19:M25)</f>
        <v>0</v>
      </c>
      <c r="N26" s="79">
        <f>SUM(N19:N25)</f>
        <v>0</v>
      </c>
      <c r="O26" s="77">
        <f>SUM(O19:O25)</f>
        <v>1906639</v>
      </c>
      <c r="P26" s="77">
        <f>SUM(P19:P25)</f>
        <v>1544202.61</v>
      </c>
      <c r="Q26" s="78">
        <f>P26/O26*100</f>
        <v>80.99082259410409</v>
      </c>
      <c r="R26" s="80"/>
      <c r="S26" s="80"/>
      <c r="T26" s="78"/>
      <c r="U26" s="77">
        <f>SUM(U19:U25)</f>
        <v>1705548</v>
      </c>
      <c r="V26" s="77">
        <f>SUM(V19:V25)</f>
        <v>925463.79</v>
      </c>
      <c r="W26" s="78">
        <f t="shared" si="6"/>
        <v>54.2619609650388</v>
      </c>
      <c r="X26" s="77">
        <f>SUM(X19:X25)</f>
        <v>1166098</v>
      </c>
      <c r="Y26" s="77">
        <f>SUM(Y19:Y25)</f>
        <v>853409.5800000001</v>
      </c>
      <c r="Z26" s="28">
        <f t="shared" si="7"/>
        <v>73.1850650631422</v>
      </c>
    </row>
    <row r="27" spans="1:26" ht="22.5" customHeight="1" thickBot="1">
      <c r="A27" s="7"/>
      <c r="B27" s="7" t="s">
        <v>33</v>
      </c>
      <c r="C27" s="75">
        <f>C10+C18+C26</f>
        <v>19299383</v>
      </c>
      <c r="D27" s="77">
        <f>D10+D18+D26</f>
        <v>27867043.439999998</v>
      </c>
      <c r="E27" s="17">
        <f t="shared" si="0"/>
        <v>144.3934422152252</v>
      </c>
      <c r="F27" s="93">
        <f>F10+F18+F26</f>
        <v>40432169</v>
      </c>
      <c r="G27" s="77">
        <f>G10+G18+G26</f>
        <v>34409766.160000004</v>
      </c>
      <c r="H27" s="94">
        <f t="shared" si="1"/>
        <v>85.10492266689923</v>
      </c>
      <c r="I27" s="77">
        <f>I10+I18+I26</f>
        <v>9754658</v>
      </c>
      <c r="J27" s="77">
        <f>J10+J18+J26</f>
        <v>8116362.29</v>
      </c>
      <c r="K27" s="94">
        <f t="shared" si="2"/>
        <v>83.20499078491527</v>
      </c>
      <c r="L27" s="77">
        <f>L10+L18+L26</f>
        <v>306430</v>
      </c>
      <c r="M27" s="77">
        <f>M10+M18+M26</f>
        <v>217490.08</v>
      </c>
      <c r="N27" s="95">
        <f>N10+N18+N26</f>
        <v>70.97545279509187</v>
      </c>
      <c r="O27" s="77">
        <f>O10+O18+O26</f>
        <v>15424707</v>
      </c>
      <c r="P27" s="77">
        <f>P10+P18+P26</f>
        <v>13942732.82</v>
      </c>
      <c r="Q27" s="94">
        <f>P27/O27*100</f>
        <v>90.3922053106098</v>
      </c>
      <c r="R27" s="77"/>
      <c r="S27" s="77"/>
      <c r="T27" s="96"/>
      <c r="U27" s="77">
        <f>U10+U18+U26</f>
        <v>10244452</v>
      </c>
      <c r="V27" s="77">
        <f>V10+V18+V26</f>
        <v>8456118.59</v>
      </c>
      <c r="W27" s="94">
        <f t="shared" si="6"/>
        <v>82.54339607428489</v>
      </c>
      <c r="X27" s="77">
        <f>X10+X18+X26</f>
        <v>4061202</v>
      </c>
      <c r="Y27" s="77">
        <f>Y10+Y18+Y26</f>
        <v>3264831.66</v>
      </c>
      <c r="Z27" s="97">
        <f t="shared" si="7"/>
        <v>80.39077248558432</v>
      </c>
    </row>
    <row r="28" spans="1:26" ht="28.5" customHeight="1" thickBot="1">
      <c r="A28" s="98"/>
      <c r="B28" s="98" t="s">
        <v>34</v>
      </c>
      <c r="C28" s="41">
        <v>30579743</v>
      </c>
      <c r="D28" s="81">
        <v>31077206.29</v>
      </c>
      <c r="E28" s="17">
        <f t="shared" si="0"/>
        <v>101.62677393985946</v>
      </c>
      <c r="F28" s="44">
        <v>180992557</v>
      </c>
      <c r="G28" s="44">
        <v>160638216.00000006</v>
      </c>
      <c r="H28" s="78">
        <f t="shared" si="1"/>
        <v>88.75404528375167</v>
      </c>
      <c r="I28" s="46">
        <v>1070742</v>
      </c>
      <c r="J28" s="46">
        <v>836120.35</v>
      </c>
      <c r="K28" s="78">
        <f t="shared" si="2"/>
        <v>78.0879380840576</v>
      </c>
      <c r="L28" s="99"/>
      <c r="M28" s="25"/>
      <c r="N28" s="100"/>
      <c r="O28" s="99">
        <v>57211032</v>
      </c>
      <c r="P28" s="25">
        <v>49424270.29999999</v>
      </c>
      <c r="Q28" s="78">
        <f>P28/O28*100</f>
        <v>86.38940528113527</v>
      </c>
      <c r="R28" s="99">
        <v>33784448</v>
      </c>
      <c r="S28" s="25">
        <v>27306225.48</v>
      </c>
      <c r="T28" s="78">
        <f>S28/R28*100</f>
        <v>80.82483833981837</v>
      </c>
      <c r="U28" s="99"/>
      <c r="V28" s="25"/>
      <c r="W28" s="78"/>
      <c r="X28" s="99">
        <v>6245945</v>
      </c>
      <c r="Y28" s="25">
        <v>4676799.01</v>
      </c>
      <c r="Z28" s="28">
        <f t="shared" si="7"/>
        <v>74.87736459414867</v>
      </c>
    </row>
    <row r="29" spans="1:26" ht="24.75" customHeight="1" thickBot="1">
      <c r="A29" s="60"/>
      <c r="B29" s="101" t="s">
        <v>35</v>
      </c>
      <c r="C29" s="102">
        <f>C27+C28</f>
        <v>49879126</v>
      </c>
      <c r="D29" s="103">
        <f>D27+D28</f>
        <v>58944249.73</v>
      </c>
      <c r="E29" s="17">
        <f t="shared" si="0"/>
        <v>118.17418318436452</v>
      </c>
      <c r="F29" s="104">
        <f>F27+F28</f>
        <v>221424726</v>
      </c>
      <c r="G29" s="103">
        <f>G27+G28</f>
        <v>195047982.16000006</v>
      </c>
      <c r="H29" s="105">
        <f t="shared" si="1"/>
        <v>88.08771526265772</v>
      </c>
      <c r="I29" s="104">
        <f>I27+I28</f>
        <v>10825400</v>
      </c>
      <c r="J29" s="104">
        <f>J27+J28</f>
        <v>8952482.64</v>
      </c>
      <c r="K29" s="105">
        <f t="shared" si="2"/>
        <v>82.69886230531898</v>
      </c>
      <c r="L29" s="103">
        <f>L27+L28</f>
        <v>306430</v>
      </c>
      <c r="M29" s="103">
        <f>M27+M28</f>
        <v>217490.08</v>
      </c>
      <c r="N29" s="106">
        <f>N27+N28</f>
        <v>70.97545279509187</v>
      </c>
      <c r="O29" s="103">
        <f>O27+O28</f>
        <v>72635739</v>
      </c>
      <c r="P29" s="103">
        <f>P27+P28</f>
        <v>63367003.11999999</v>
      </c>
      <c r="Q29" s="105">
        <f>P29/O29*100</f>
        <v>87.23942785245153</v>
      </c>
      <c r="R29" s="103">
        <f>R27+R28</f>
        <v>33784448</v>
      </c>
      <c r="S29" s="103">
        <f>S27+S28</f>
        <v>27306225.48</v>
      </c>
      <c r="T29" s="105">
        <f>S29/R29*100</f>
        <v>80.82483833981837</v>
      </c>
      <c r="U29" s="103">
        <f>U27+U28</f>
        <v>10244452</v>
      </c>
      <c r="V29" s="103">
        <f>V27+V28</f>
        <v>8456118.59</v>
      </c>
      <c r="W29" s="105">
        <f>V29/U29*100</f>
        <v>82.54339607428489</v>
      </c>
      <c r="X29" s="103">
        <f>X27+X28</f>
        <v>10307147</v>
      </c>
      <c r="Y29" s="103">
        <f>Y27+Y28</f>
        <v>7941630.67</v>
      </c>
      <c r="Z29" s="107">
        <f t="shared" si="7"/>
        <v>77.04974684071159</v>
      </c>
    </row>
    <row r="30" spans="2:25" ht="24.75" customHeight="1" hidden="1">
      <c r="B30" s="1"/>
      <c r="C30" s="108"/>
      <c r="D30" s="108"/>
      <c r="E30" s="109"/>
      <c r="F30" s="110"/>
      <c r="G30" s="111"/>
      <c r="H30" s="111"/>
      <c r="I30" s="112"/>
      <c r="J30" s="112"/>
      <c r="K30" s="1"/>
      <c r="L30" s="112"/>
      <c r="M30" s="112"/>
      <c r="N30" s="1"/>
      <c r="O30" s="112"/>
      <c r="P30" s="112"/>
      <c r="Q30" s="1"/>
      <c r="R30" s="112"/>
      <c r="S30" s="112"/>
      <c r="T30" s="1"/>
      <c r="U30" s="112"/>
      <c r="V30" s="112"/>
      <c r="W30" s="1"/>
      <c r="X30" s="112"/>
      <c r="Y30" s="112"/>
    </row>
    <row r="31" spans="2:60" ht="20.25" customHeight="1" hidden="1">
      <c r="B31" s="1"/>
      <c r="C31" s="1">
        <v>48977833</v>
      </c>
      <c r="D31" s="1">
        <v>56847320.40000001</v>
      </c>
      <c r="F31" s="113">
        <v>221424726</v>
      </c>
      <c r="G31" s="114">
        <v>195047982.16000015</v>
      </c>
      <c r="H31" s="115"/>
      <c r="I31" s="116">
        <v>10825400</v>
      </c>
      <c r="J31" s="116">
        <v>8952482.639999999</v>
      </c>
      <c r="K31" s="45">
        <f>J31/I31*100</f>
        <v>82.69886230531897</v>
      </c>
      <c r="L31" s="117">
        <v>306430</v>
      </c>
      <c r="M31" s="117">
        <v>217490.08</v>
      </c>
      <c r="N31" s="1"/>
      <c r="O31" s="117">
        <v>72635739</v>
      </c>
      <c r="P31" s="117">
        <v>63367003.11999998</v>
      </c>
      <c r="Q31" s="1"/>
      <c r="R31" s="117">
        <v>33784448</v>
      </c>
      <c r="S31" s="117">
        <v>27306225.48</v>
      </c>
      <c r="T31" s="1"/>
      <c r="U31" s="117">
        <v>10244452</v>
      </c>
      <c r="V31" s="117">
        <v>8456118.59</v>
      </c>
      <c r="W31" s="1"/>
      <c r="X31" s="117">
        <v>10307147</v>
      </c>
      <c r="Y31" s="117">
        <v>7941630.670000003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:60" ht="12.75" hidden="1">
      <c r="B32" s="1"/>
      <c r="C32" s="1"/>
      <c r="D32" s="1"/>
      <c r="E32" s="115"/>
      <c r="F32" s="115"/>
      <c r="G32" s="115"/>
      <c r="H32" s="1"/>
      <c r="I32" s="118"/>
      <c r="J32" s="118"/>
      <c r="K32" s="118"/>
      <c r="L32" s="118"/>
      <c r="M32" s="118"/>
      <c r="N32" s="118"/>
      <c r="O32" s="119"/>
      <c r="P32" s="119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:25" ht="27.75" customHeight="1" hidden="1">
      <c r="B33" s="1"/>
      <c r="C33" s="112">
        <f>C29-C31</f>
        <v>901293</v>
      </c>
      <c r="D33" s="112">
        <f>D29-D31</f>
        <v>2096929.3299999833</v>
      </c>
      <c r="E33" s="112"/>
      <c r="F33" s="112">
        <f>F29-F31</f>
        <v>0</v>
      </c>
      <c r="G33" s="112">
        <f>G29-G31</f>
        <v>0</v>
      </c>
      <c r="H33" s="120"/>
      <c r="I33" s="112">
        <f>I29-I31</f>
        <v>0</v>
      </c>
      <c r="J33" s="115">
        <f>J29-J31</f>
        <v>0</v>
      </c>
      <c r="L33" s="115">
        <f>L29-L31</f>
        <v>0</v>
      </c>
      <c r="M33" s="115">
        <f>M29-M31</f>
        <v>0</v>
      </c>
      <c r="O33" s="115">
        <f>O29-O31</f>
        <v>0</v>
      </c>
      <c r="P33" s="115">
        <f>P29-P31</f>
        <v>0</v>
      </c>
      <c r="R33" s="115">
        <f>R29-R31</f>
        <v>0</v>
      </c>
      <c r="S33" s="115">
        <f>S29-S31</f>
        <v>0</v>
      </c>
      <c r="U33" s="115">
        <f>U29-U31</f>
        <v>0</v>
      </c>
      <c r="V33" s="115">
        <f>V29-V31</f>
        <v>0</v>
      </c>
      <c r="X33" s="115">
        <f>X29-X31</f>
        <v>0</v>
      </c>
      <c r="Y33" s="115">
        <f>Y29-Y31</f>
        <v>0</v>
      </c>
    </row>
    <row r="34" spans="9:25" ht="12.75">
      <c r="I34" s="121"/>
      <c r="J34" s="122"/>
      <c r="K34" s="121"/>
      <c r="L34" s="121"/>
      <c r="M34" s="121"/>
      <c r="N34" s="121"/>
      <c r="O34" s="121"/>
      <c r="P34" s="122"/>
      <c r="Q34" s="121"/>
      <c r="R34" s="121"/>
      <c r="S34" s="122"/>
      <c r="T34" s="121"/>
      <c r="U34" s="121"/>
      <c r="V34" s="121"/>
      <c r="W34" s="121"/>
      <c r="X34" s="121"/>
      <c r="Y34" s="122"/>
    </row>
    <row r="35" spans="2:9" ht="12.75">
      <c r="B35" s="123"/>
      <c r="C35" s="123"/>
      <c r="D35" s="123"/>
      <c r="E35" s="1"/>
      <c r="F35" s="124"/>
      <c r="G35" s="124"/>
      <c r="H35" s="1"/>
      <c r="I35" s="1"/>
    </row>
    <row r="39" spans="6:7" ht="12.75">
      <c r="F39" s="122"/>
      <c r="G39" s="122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2015-07-20T09:55:20Z</cp:lastPrinted>
  <dcterms:created xsi:type="dcterms:W3CDTF">2015-07-20T09:54:25Z</dcterms:created>
  <dcterms:modified xsi:type="dcterms:W3CDTF">2015-07-27T12:31:34Z</dcterms:modified>
  <cp:category/>
  <cp:version/>
  <cp:contentType/>
  <cp:contentStatus/>
</cp:coreProperties>
</file>