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<sst xmlns="http://schemas.openxmlformats.org/spreadsheetml/2006/main" count="56" uniqueCount="37">
  <si>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07 08 2015</t>
  </si>
  <si>
    <t>Інформація про надходження та використання коштів місцевих бюджетів Дергачівського району (станом на 07.08.2015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</si>
  <si>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</si>
  <si>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</si>
  <si>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</si>
  <si>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</si>
  <si>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</si>
  <si>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</si>
  <si>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</si>
  <si>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</si>
  <si>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</si>
  <si>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</si>
  <si>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січень-серпень</t>
  </si>
  <si>
    <t>виконання по доходах за січень-серпень</t>
  </si>
  <si>
    <t>%</t>
  </si>
  <si>
    <t>затерджено з урахуванням змін на 
січень-серпень</t>
  </si>
  <si>
    <t>касові видатки  за січень-серпень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</si>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</sst>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4" fillId="0" borderId="14" xfId="335" applyBorder="1" applyAlignment="1">
      <alignment vertical="center"/>
      <protection/>
    </xf>
    <xf numFmtId="1" fontId="4" fillId="0" borderId="14" xfId="335" applyNumberForma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4" fillId="0" borderId="21" xfId="338" applyNumberFormat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horizontal="center" vertical="center"/>
    </xf>
    <xf numFmtId="174" fontId="4" fillId="0" borderId="21" xfId="334" applyNumberFormat="1" applyBorder="1" applyAlignment="1">
      <alignment vertical="center" wrapText="1"/>
      <protection/>
    </xf>
    <xf numFmtId="174" fontId="4" fillId="0" borderId="21" xfId="334" applyNumberFormat="1" applyFont="1" applyBorder="1" applyAlignment="1">
      <alignment vertical="center" wrapText="1"/>
      <protection/>
    </xf>
    <xf numFmtId="14" fontId="6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" fontId="8" fillId="0" borderId="21" xfId="333" applyNumberFormat="1" applyFont="1" applyFill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horizontal="right" vertical="center"/>
    </xf>
    <xf numFmtId="174" fontId="6" fillId="0" borderId="21" xfId="0" applyNumberFormat="1" applyFont="1" applyFill="1" applyBorder="1" applyAlignment="1">
      <alignment horizontal="center" vertical="center" wrapText="1"/>
    </xf>
    <xf numFmtId="172" fontId="6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4" fillId="0" borderId="24" xfId="335" applyBorder="1" applyAlignment="1">
      <alignment vertical="center"/>
      <protection/>
    </xf>
    <xf numFmtId="1" fontId="4" fillId="0" borderId="24" xfId="335" applyNumberFormat="1" applyBorder="1" applyAlignment="1">
      <alignment vertical="center"/>
      <protection/>
    </xf>
    <xf numFmtId="172" fontId="6" fillId="0" borderId="25" xfId="0" applyNumberFormat="1" applyFont="1" applyFill="1" applyBorder="1" applyAlignment="1">
      <alignment vertical="center"/>
    </xf>
    <xf numFmtId="174" fontId="4" fillId="0" borderId="24" xfId="338" applyNumberFormat="1" applyBorder="1" applyAlignment="1">
      <alignment vertical="center" wrapText="1"/>
      <protection/>
    </xf>
    <xf numFmtId="172" fontId="6" fillId="0" borderId="24" xfId="0" applyNumberFormat="1" applyFont="1" applyFill="1" applyBorder="1" applyAlignment="1">
      <alignment vertical="center"/>
    </xf>
    <xf numFmtId="174" fontId="4" fillId="0" borderId="24" xfId="334" applyNumberFormat="1" applyBorder="1" applyAlignment="1">
      <alignment vertical="center" wrapText="1"/>
      <protection/>
    </xf>
    <xf numFmtId="174" fontId="4" fillId="0" borderId="24" xfId="333" applyNumberFormat="1" applyFont="1" applyFill="1" applyBorder="1" applyAlignment="1">
      <alignment vertical="center" wrapText="1"/>
      <protection/>
    </xf>
    <xf numFmtId="1" fontId="4" fillId="0" borderId="24" xfId="333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 wrapText="1"/>
    </xf>
    <xf numFmtId="0" fontId="4" fillId="0" borderId="28" xfId="335" applyBorder="1" applyAlignment="1">
      <alignment vertical="center"/>
      <protection/>
    </xf>
    <xf numFmtId="1" fontId="4" fillId="0" borderId="28" xfId="335" applyNumberFormat="1" applyBorder="1" applyAlignment="1">
      <alignment vertical="center"/>
      <protection/>
    </xf>
    <xf numFmtId="172" fontId="6" fillId="0" borderId="29" xfId="0" applyNumberFormat="1" applyFont="1" applyFill="1" applyBorder="1" applyAlignment="1">
      <alignment vertical="center"/>
    </xf>
    <xf numFmtId="174" fontId="4" fillId="0" borderId="28" xfId="338" applyNumberFormat="1" applyBorder="1" applyAlignment="1">
      <alignment vertical="center" wrapText="1"/>
      <protection/>
    </xf>
    <xf numFmtId="172" fontId="6" fillId="0" borderId="28" xfId="0" applyNumberFormat="1" applyFont="1" applyFill="1" applyBorder="1" applyAlignment="1">
      <alignment vertical="center"/>
    </xf>
    <xf numFmtId="174" fontId="4" fillId="0" borderId="28" xfId="334" applyNumberFormat="1" applyBorder="1" applyAlignment="1">
      <alignment vertical="center" wrapText="1"/>
      <protection/>
    </xf>
    <xf numFmtId="174" fontId="4" fillId="0" borderId="28" xfId="333" applyNumberFormat="1" applyFont="1" applyFill="1" applyBorder="1" applyAlignment="1">
      <alignment vertical="center" wrapText="1"/>
      <protection/>
    </xf>
    <xf numFmtId="1" fontId="0" fillId="0" borderId="28" xfId="0" applyNumberFormat="1" applyFont="1" applyFill="1" applyBorder="1" applyAlignment="1">
      <alignment vertical="center" wrapText="1"/>
    </xf>
    <xf numFmtId="1" fontId="4" fillId="0" borderId="28" xfId="333" applyNumberFormat="1" applyFont="1" applyFill="1" applyBorder="1" applyAlignment="1">
      <alignment vertical="center" wrapText="1"/>
      <protection/>
    </xf>
    <xf numFmtId="174" fontId="0" fillId="0" borderId="28" xfId="0" applyNumberFormat="1" applyFont="1" applyFill="1" applyBorder="1" applyAlignment="1">
      <alignment vertical="center" wrapText="1"/>
    </xf>
    <xf numFmtId="172" fontId="6" fillId="0" borderId="30" xfId="0" applyNumberFormat="1" applyFont="1" applyFill="1" applyBorder="1" applyAlignment="1">
      <alignment vertical="center"/>
    </xf>
    <xf numFmtId="1" fontId="0" fillId="0" borderId="28" xfId="0" applyNumberFormat="1" applyFont="1" applyFill="1" applyBorder="1" applyAlignment="1">
      <alignment vertical="center" wrapText="1"/>
    </xf>
    <xf numFmtId="1" fontId="0" fillId="0" borderId="28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1" fontId="4" fillId="0" borderId="28" xfId="336" applyNumberFormat="1" applyFont="1" applyFill="1" applyBorder="1" applyAlignment="1">
      <alignment vertical="center" wrapText="1"/>
      <protection/>
    </xf>
    <xf numFmtId="0" fontId="0" fillId="0" borderId="1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4" fontId="4" fillId="0" borderId="33" xfId="333" applyNumberFormat="1" applyFont="1" applyFill="1" applyBorder="1" applyAlignment="1">
      <alignment vertical="center" wrapText="1"/>
      <protection/>
    </xf>
    <xf numFmtId="1" fontId="0" fillId="0" borderId="33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1" fontId="4" fillId="0" borderId="33" xfId="333" applyNumberFormat="1" applyFont="1" applyFill="1" applyBorder="1" applyAlignment="1">
      <alignment vertical="center" wrapText="1"/>
      <protection/>
    </xf>
    <xf numFmtId="174" fontId="0" fillId="0" borderId="33" xfId="0" applyNumberFormat="1" applyFont="1" applyFill="1" applyBorder="1" applyAlignment="1">
      <alignment vertical="center" wrapText="1"/>
    </xf>
    <xf numFmtId="172" fontId="6" fillId="0" borderId="34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1" fontId="6" fillId="0" borderId="15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/>
    </xf>
    <xf numFmtId="174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 wrapText="1"/>
    </xf>
    <xf numFmtId="172" fontId="6" fillId="0" borderId="37" xfId="0" applyNumberFormat="1" applyFont="1" applyFill="1" applyBorder="1" applyAlignment="1">
      <alignment vertical="center"/>
    </xf>
    <xf numFmtId="14" fontId="0" fillId="0" borderId="28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38" xfId="0" applyNumberFormat="1" applyFont="1" applyFill="1" applyBorder="1" applyAlignment="1">
      <alignment vertical="center"/>
    </xf>
    <xf numFmtId="14" fontId="0" fillId="0" borderId="33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1" fontId="6" fillId="0" borderId="41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4" fontId="8" fillId="0" borderId="28" xfId="338" applyNumberFormat="1" applyFont="1" applyBorder="1" applyAlignment="1">
      <alignment vertical="center" wrapText="1"/>
      <protection/>
    </xf>
    <xf numFmtId="174" fontId="6" fillId="0" borderId="21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7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4" fontId="0" fillId="0" borderId="0" xfId="0" applyNumberFormat="1" applyFont="1" applyFill="1" applyBorder="1" applyAlignment="1">
      <alignment vertical="center" wrapText="1"/>
    </xf>
    <xf numFmtId="174" fontId="4" fillId="0" borderId="0" xfId="337" applyNumberFormat="1" applyFont="1" applyFill="1" applyBorder="1" applyAlignment="1">
      <alignment vertical="center" wrapText="1"/>
      <protection/>
    </xf>
    <xf numFmtId="17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4" borderId="11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46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жовтень касові" xfId="333"/>
    <cellStyle name="Обычный_Книга1" xfId="334"/>
    <cellStyle name="Обычный_Книга2" xfId="335"/>
    <cellStyle name="Обычный_КФК" xfId="336"/>
    <cellStyle name="Обычный_Лист1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40"/>
  <sheetViews>
    <sheetView tabSelected="1" workbookViewId="0" topLeftCell="A1">
      <pane xSplit="2" ySplit="9" topLeftCell="C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0" sqref="B30:B33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 t="s">
        <v>0</v>
      </c>
      <c r="C2" s="4"/>
      <c r="D2" s="4"/>
    </row>
    <row r="5" spans="2:26" ht="18">
      <c r="B5" s="122" t="s">
        <v>1</v>
      </c>
      <c r="C5" s="122"/>
      <c r="D5" s="122"/>
      <c r="E5" s="122"/>
      <c r="F5" s="122"/>
      <c r="G5" s="122"/>
      <c r="H5" s="122"/>
      <c r="I5" s="122"/>
      <c r="J5" s="122"/>
      <c r="K5" s="122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</row>
    <row r="6" ht="13.5" thickBot="1"/>
    <row r="7" spans="1:26" ht="13.5" customHeight="1" thickBot="1">
      <c r="A7" s="5"/>
      <c r="B7" s="6"/>
      <c r="C7" s="134" t="s">
        <v>2</v>
      </c>
      <c r="D7" s="135"/>
      <c r="E7" s="136"/>
      <c r="F7" s="128" t="s">
        <v>3</v>
      </c>
      <c r="G7" s="129"/>
      <c r="H7" s="130"/>
      <c r="I7" s="119" t="s">
        <v>4</v>
      </c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1"/>
    </row>
    <row r="8" spans="1:26" ht="27.75" customHeight="1" thickBot="1">
      <c r="A8" s="7"/>
      <c r="B8" s="117" t="s">
        <v>5</v>
      </c>
      <c r="C8" s="118"/>
      <c r="D8" s="137"/>
      <c r="E8" s="138"/>
      <c r="F8" s="131"/>
      <c r="G8" s="132"/>
      <c r="H8" s="133"/>
      <c r="I8" s="119" t="s">
        <v>6</v>
      </c>
      <c r="J8" s="120"/>
      <c r="K8" s="121"/>
      <c r="L8" s="119" t="s">
        <v>7</v>
      </c>
      <c r="M8" s="120"/>
      <c r="N8" s="121"/>
      <c r="O8" s="124" t="s">
        <v>8</v>
      </c>
      <c r="P8" s="125"/>
      <c r="Q8" s="125"/>
      <c r="R8" s="125" t="s">
        <v>9</v>
      </c>
      <c r="S8" s="125"/>
      <c r="T8" s="125"/>
      <c r="U8" s="127" t="s">
        <v>10</v>
      </c>
      <c r="V8" s="125"/>
      <c r="W8" s="125"/>
      <c r="X8" s="125" t="s">
        <v>11</v>
      </c>
      <c r="Y8" s="125"/>
      <c r="Z8" s="126"/>
    </row>
    <row r="9" spans="1:26" ht="87.75" customHeight="1" thickBot="1">
      <c r="A9" s="7"/>
      <c r="B9" s="118"/>
      <c r="C9" s="9" t="s">
        <v>12</v>
      </c>
      <c r="D9" s="10" t="s">
        <v>13</v>
      </c>
      <c r="E9" s="11" t="s">
        <v>14</v>
      </c>
      <c r="F9" s="12" t="s">
        <v>15</v>
      </c>
      <c r="G9" s="13" t="s">
        <v>16</v>
      </c>
      <c r="H9" s="11" t="s">
        <v>14</v>
      </c>
      <c r="I9" s="12" t="s">
        <v>15</v>
      </c>
      <c r="J9" s="13" t="s">
        <v>16</v>
      </c>
      <c r="K9" s="8" t="s">
        <v>14</v>
      </c>
      <c r="L9" s="12" t="s">
        <v>15</v>
      </c>
      <c r="M9" s="13" t="s">
        <v>16</v>
      </c>
      <c r="N9" s="8" t="s">
        <v>14</v>
      </c>
      <c r="O9" s="12" t="s">
        <v>15</v>
      </c>
      <c r="P9" s="13" t="s">
        <v>16</v>
      </c>
      <c r="Q9" s="8" t="s">
        <v>14</v>
      </c>
      <c r="R9" s="12" t="s">
        <v>15</v>
      </c>
      <c r="S9" s="13" t="s">
        <v>16</v>
      </c>
      <c r="T9" s="8" t="s">
        <v>14</v>
      </c>
      <c r="U9" s="12" t="s">
        <v>15</v>
      </c>
      <c r="V9" s="13" t="s">
        <v>16</v>
      </c>
      <c r="W9" s="8" t="s">
        <v>14</v>
      </c>
      <c r="X9" s="12" t="s">
        <v>15</v>
      </c>
      <c r="Y9" s="13" t="s">
        <v>16</v>
      </c>
      <c r="Z9" s="14" t="s">
        <v>14</v>
      </c>
    </row>
    <row r="10" spans="1:26" ht="42.75" customHeight="1" thickBot="1">
      <c r="A10" s="15"/>
      <c r="B10" s="16" t="s">
        <v>17</v>
      </c>
      <c r="C10" s="17">
        <v>12859666</v>
      </c>
      <c r="D10" s="18">
        <v>15665304.01</v>
      </c>
      <c r="E10" s="19">
        <f aca="true" t="shared" si="0" ref="E10:E29">D10/C10*100</f>
        <v>121.81734743344035</v>
      </c>
      <c r="F10" s="20">
        <v>14570457</v>
      </c>
      <c r="G10" s="20">
        <v>11693238.090000002</v>
      </c>
      <c r="H10" s="21">
        <f aca="true" t="shared" si="1" ref="H10:H29">G10/F10*100</f>
        <v>80.25306337337258</v>
      </c>
      <c r="I10" s="22">
        <v>1761050</v>
      </c>
      <c r="J10" s="23">
        <v>1399731.31</v>
      </c>
      <c r="K10" s="21">
        <f aca="true" t="shared" si="2" ref="K10:K29">J10/I10*100</f>
        <v>79.48276937054598</v>
      </c>
      <c r="L10" s="24"/>
      <c r="M10" s="25"/>
      <c r="N10" s="26"/>
      <c r="O10" s="27">
        <v>6844405</v>
      </c>
      <c r="P10" s="27">
        <v>5886238.74</v>
      </c>
      <c r="Q10" s="28">
        <f aca="true" t="shared" si="3" ref="Q10:Q15">P10/O10*100</f>
        <v>86.000736952299</v>
      </c>
      <c r="R10" s="29"/>
      <c r="S10" s="29"/>
      <c r="T10" s="21"/>
      <c r="U10" s="27">
        <v>5643002</v>
      </c>
      <c r="V10" s="27">
        <v>4191988.35</v>
      </c>
      <c r="W10" s="21">
        <f aca="true" t="shared" si="4" ref="W10:W18">V10/U10*100</f>
        <v>74.28649413911248</v>
      </c>
      <c r="X10" s="27"/>
      <c r="Y10" s="27"/>
      <c r="Z10" s="30"/>
    </row>
    <row r="11" spans="1:26" ht="39.75" customHeight="1">
      <c r="A11" s="7"/>
      <c r="B11" s="31" t="s">
        <v>18</v>
      </c>
      <c r="C11" s="32">
        <v>2737480</v>
      </c>
      <c r="D11" s="33">
        <v>2830371.06</v>
      </c>
      <c r="E11" s="34">
        <f t="shared" si="0"/>
        <v>103.39330552186684</v>
      </c>
      <c r="F11" s="35">
        <v>2043840</v>
      </c>
      <c r="G11" s="35">
        <v>1664823.87</v>
      </c>
      <c r="H11" s="36">
        <f t="shared" si="1"/>
        <v>81.45568488727103</v>
      </c>
      <c r="I11" s="37">
        <v>680402</v>
      </c>
      <c r="J11" s="38">
        <v>536414.72</v>
      </c>
      <c r="K11" s="36">
        <f t="shared" si="2"/>
        <v>78.83791052936353</v>
      </c>
      <c r="L11" s="39"/>
      <c r="M11" s="39"/>
      <c r="N11" s="36"/>
      <c r="O11" s="39">
        <v>880955</v>
      </c>
      <c r="P11" s="39">
        <v>756681.05</v>
      </c>
      <c r="Q11" s="36">
        <f t="shared" si="3"/>
        <v>85.8932692362266</v>
      </c>
      <c r="R11" s="40"/>
      <c r="S11" s="40"/>
      <c r="T11" s="36"/>
      <c r="U11" s="39">
        <v>157334</v>
      </c>
      <c r="V11" s="39">
        <v>112757.9</v>
      </c>
      <c r="W11" s="36">
        <f t="shared" si="4"/>
        <v>71.66785310231735</v>
      </c>
      <c r="X11" s="39">
        <v>325149</v>
      </c>
      <c r="Y11" s="39">
        <v>258970.2</v>
      </c>
      <c r="Z11" s="41">
        <f aca="true" t="shared" si="5" ref="Z11:Z18">Y11/X11*100</f>
        <v>79.64662354797339</v>
      </c>
    </row>
    <row r="12" spans="1:26" ht="25.5">
      <c r="A12" s="7"/>
      <c r="B12" s="42" t="s">
        <v>19</v>
      </c>
      <c r="C12" s="43">
        <v>1833166</v>
      </c>
      <c r="D12" s="44">
        <v>2325307.77</v>
      </c>
      <c r="E12" s="45">
        <f t="shared" si="0"/>
        <v>126.84654690300823</v>
      </c>
      <c r="F12" s="46">
        <v>1925663</v>
      </c>
      <c r="G12" s="46">
        <v>1547408.13</v>
      </c>
      <c r="H12" s="47">
        <f t="shared" si="1"/>
        <v>80.35716166328169</v>
      </c>
      <c r="I12" s="48">
        <v>714418</v>
      </c>
      <c r="J12" s="49">
        <v>625778.93</v>
      </c>
      <c r="K12" s="47">
        <f t="shared" si="2"/>
        <v>87.59282800825288</v>
      </c>
      <c r="L12" s="50"/>
      <c r="M12" s="50"/>
      <c r="N12" s="47"/>
      <c r="O12" s="51">
        <v>715819</v>
      </c>
      <c r="P12" s="51">
        <v>621334.21</v>
      </c>
      <c r="Q12" s="47">
        <f t="shared" si="3"/>
        <v>86.80046352499724</v>
      </c>
      <c r="R12" s="52"/>
      <c r="S12" s="52"/>
      <c r="T12" s="47"/>
      <c r="U12" s="51">
        <v>160962</v>
      </c>
      <c r="V12" s="51">
        <v>67724.98</v>
      </c>
      <c r="W12" s="47">
        <f t="shared" si="4"/>
        <v>42.075135746325216</v>
      </c>
      <c r="X12" s="51">
        <v>324464</v>
      </c>
      <c r="Y12" s="51">
        <v>228070.01</v>
      </c>
      <c r="Z12" s="53">
        <f t="shared" si="5"/>
        <v>70.2913142906455</v>
      </c>
    </row>
    <row r="13" spans="1:26" ht="25.5">
      <c r="A13" s="7"/>
      <c r="B13" s="42" t="s">
        <v>20</v>
      </c>
      <c r="C13" s="43">
        <v>6304556</v>
      </c>
      <c r="D13" s="44">
        <v>6247933.91</v>
      </c>
      <c r="E13" s="45">
        <f t="shared" si="0"/>
        <v>99.10188615978667</v>
      </c>
      <c r="F13" s="46">
        <v>6910261</v>
      </c>
      <c r="G13" s="46">
        <v>6088506.529999999</v>
      </c>
      <c r="H13" s="47">
        <f t="shared" si="1"/>
        <v>88.10819924167842</v>
      </c>
      <c r="I13" s="48">
        <v>1623187</v>
      </c>
      <c r="J13" s="49">
        <v>1473201.55</v>
      </c>
      <c r="K13" s="47">
        <f t="shared" si="2"/>
        <v>90.75981695269861</v>
      </c>
      <c r="L13" s="54"/>
      <c r="M13" s="54"/>
      <c r="N13" s="47"/>
      <c r="O13" s="51">
        <v>1576443</v>
      </c>
      <c r="P13" s="51">
        <v>1335490.18</v>
      </c>
      <c r="Q13" s="47">
        <f t="shared" si="3"/>
        <v>84.71541184806554</v>
      </c>
      <c r="R13" s="52"/>
      <c r="S13" s="52"/>
      <c r="T13" s="47"/>
      <c r="U13" s="51">
        <v>2705766</v>
      </c>
      <c r="V13" s="51">
        <v>2338809.6</v>
      </c>
      <c r="W13" s="47">
        <f t="shared" si="4"/>
        <v>86.43798465942731</v>
      </c>
      <c r="X13" s="51">
        <v>793462</v>
      </c>
      <c r="Y13" s="51">
        <v>742831.1</v>
      </c>
      <c r="Z13" s="53">
        <f t="shared" si="5"/>
        <v>93.6189886850284</v>
      </c>
    </row>
    <row r="14" spans="1:26" ht="25.5">
      <c r="A14" s="7"/>
      <c r="B14" s="42" t="s">
        <v>21</v>
      </c>
      <c r="C14" s="43">
        <v>3902146</v>
      </c>
      <c r="D14" s="44">
        <v>4042023.34</v>
      </c>
      <c r="E14" s="45">
        <f t="shared" si="0"/>
        <v>103.58462599810463</v>
      </c>
      <c r="F14" s="46">
        <v>4233149</v>
      </c>
      <c r="G14" s="46">
        <v>3314948.33</v>
      </c>
      <c r="H14" s="47">
        <f t="shared" si="1"/>
        <v>78.30927590784071</v>
      </c>
      <c r="I14" s="48">
        <v>872209</v>
      </c>
      <c r="J14" s="49">
        <v>682016.18</v>
      </c>
      <c r="K14" s="47">
        <f t="shared" si="2"/>
        <v>78.19412319753638</v>
      </c>
      <c r="L14" s="51">
        <v>350968</v>
      </c>
      <c r="M14" s="51">
        <v>231823.11</v>
      </c>
      <c r="N14" s="47">
        <f>M14/L14*100</f>
        <v>66.05249196507943</v>
      </c>
      <c r="O14" s="51">
        <v>1988132</v>
      </c>
      <c r="P14" s="51">
        <v>1663170.88</v>
      </c>
      <c r="Q14" s="47">
        <f t="shared" si="3"/>
        <v>83.65495248806417</v>
      </c>
      <c r="R14" s="52"/>
      <c r="S14" s="52"/>
      <c r="T14" s="47"/>
      <c r="U14" s="51">
        <v>521735</v>
      </c>
      <c r="V14" s="51">
        <v>380584.3</v>
      </c>
      <c r="W14" s="47">
        <f t="shared" si="4"/>
        <v>72.94590165505477</v>
      </c>
      <c r="X14" s="51">
        <v>493105</v>
      </c>
      <c r="Y14" s="51">
        <v>356053.86</v>
      </c>
      <c r="Z14" s="53">
        <f t="shared" si="5"/>
        <v>72.20649962989627</v>
      </c>
    </row>
    <row r="15" spans="1:26" ht="25.5">
      <c r="A15" s="7"/>
      <c r="B15" s="42" t="s">
        <v>22</v>
      </c>
      <c r="C15" s="43">
        <v>643746</v>
      </c>
      <c r="D15" s="44">
        <v>611658.98</v>
      </c>
      <c r="E15" s="45">
        <f t="shared" si="0"/>
        <v>95.01557757252084</v>
      </c>
      <c r="F15" s="46">
        <v>663987</v>
      </c>
      <c r="G15" s="46">
        <v>562602.72</v>
      </c>
      <c r="H15" s="47">
        <f t="shared" si="1"/>
        <v>84.73098419095554</v>
      </c>
      <c r="I15" s="48">
        <v>218612</v>
      </c>
      <c r="J15" s="49">
        <v>206548.49</v>
      </c>
      <c r="K15" s="47">
        <f t="shared" si="2"/>
        <v>94.4817713574735</v>
      </c>
      <c r="L15" s="55"/>
      <c r="M15" s="56"/>
      <c r="N15" s="57"/>
      <c r="O15" s="51">
        <v>286188</v>
      </c>
      <c r="P15" s="51">
        <v>250069.41</v>
      </c>
      <c r="Q15" s="47">
        <f t="shared" si="3"/>
        <v>87.37941842425259</v>
      </c>
      <c r="R15" s="52"/>
      <c r="S15" s="52"/>
      <c r="T15" s="47"/>
      <c r="U15" s="51">
        <v>12310</v>
      </c>
      <c r="V15" s="51">
        <v>3408</v>
      </c>
      <c r="W15" s="47">
        <f t="shared" si="4"/>
        <v>27.68480909829407</v>
      </c>
      <c r="X15" s="51">
        <v>146877</v>
      </c>
      <c r="Y15" s="51">
        <v>102576.82</v>
      </c>
      <c r="Z15" s="53">
        <f t="shared" si="5"/>
        <v>69.83858602776473</v>
      </c>
    </row>
    <row r="16" spans="1:26" ht="25.5">
      <c r="A16" s="7"/>
      <c r="B16" s="42" t="s">
        <v>23</v>
      </c>
      <c r="C16" s="43">
        <v>836769</v>
      </c>
      <c r="D16" s="44">
        <v>864481.57</v>
      </c>
      <c r="E16" s="45">
        <f t="shared" si="0"/>
        <v>103.31185428714495</v>
      </c>
      <c r="F16" s="46">
        <v>953106</v>
      </c>
      <c r="G16" s="46">
        <v>764412.32</v>
      </c>
      <c r="H16" s="47">
        <f t="shared" si="1"/>
        <v>80.20223563800877</v>
      </c>
      <c r="I16" s="48">
        <v>620260</v>
      </c>
      <c r="J16" s="49">
        <v>508026.33</v>
      </c>
      <c r="K16" s="47">
        <f t="shared" si="2"/>
        <v>81.90538322638893</v>
      </c>
      <c r="L16" s="55"/>
      <c r="M16" s="56"/>
      <c r="N16" s="58"/>
      <c r="O16" s="59"/>
      <c r="P16" s="59"/>
      <c r="Q16" s="47"/>
      <c r="R16" s="52"/>
      <c r="S16" s="52"/>
      <c r="T16" s="47"/>
      <c r="U16" s="51">
        <v>187972</v>
      </c>
      <c r="V16" s="51">
        <v>132671.52</v>
      </c>
      <c r="W16" s="47">
        <f t="shared" si="4"/>
        <v>70.58046943161746</v>
      </c>
      <c r="X16" s="51">
        <v>126874</v>
      </c>
      <c r="Y16" s="51">
        <v>107214.47</v>
      </c>
      <c r="Z16" s="53">
        <f t="shared" si="5"/>
        <v>84.50468181029999</v>
      </c>
    </row>
    <row r="17" spans="1:26" ht="26.25" thickBot="1">
      <c r="A17" s="60"/>
      <c r="B17" s="61" t="s">
        <v>24</v>
      </c>
      <c r="C17" s="17">
        <v>7416445</v>
      </c>
      <c r="D17" s="18">
        <v>9679478.54</v>
      </c>
      <c r="E17" s="62">
        <f t="shared" si="0"/>
        <v>130.51372375848536</v>
      </c>
      <c r="F17" s="46">
        <v>8319614</v>
      </c>
      <c r="G17" s="46">
        <v>5659308.44</v>
      </c>
      <c r="H17" s="63">
        <f t="shared" si="1"/>
        <v>68.02369004138895</v>
      </c>
      <c r="I17" s="48">
        <v>1463355</v>
      </c>
      <c r="J17" s="64">
        <v>1015645.08</v>
      </c>
      <c r="K17" s="63">
        <f t="shared" si="2"/>
        <v>69.4052420636141</v>
      </c>
      <c r="L17" s="65"/>
      <c r="M17" s="66"/>
      <c r="N17" s="67"/>
      <c r="O17" s="68">
        <v>3527493</v>
      </c>
      <c r="P17" s="68">
        <v>2726102.26</v>
      </c>
      <c r="Q17" s="63">
        <f>P17/O17*100</f>
        <v>77.2815781633018</v>
      </c>
      <c r="R17" s="69"/>
      <c r="S17" s="69"/>
      <c r="T17" s="63"/>
      <c r="U17" s="68">
        <v>2233397</v>
      </c>
      <c r="V17" s="68">
        <v>1119687.44</v>
      </c>
      <c r="W17" s="63">
        <f t="shared" si="4"/>
        <v>50.133829319194035</v>
      </c>
      <c r="X17" s="68">
        <v>1008877</v>
      </c>
      <c r="Y17" s="68">
        <v>730283.66</v>
      </c>
      <c r="Z17" s="70">
        <f t="shared" si="5"/>
        <v>72.38579727756704</v>
      </c>
    </row>
    <row r="18" spans="1:26" ht="26.25" thickBot="1">
      <c r="A18" s="71"/>
      <c r="B18" s="72" t="s">
        <v>25</v>
      </c>
      <c r="C18" s="73">
        <f>SUM(C11:C17)</f>
        <v>23674308</v>
      </c>
      <c r="D18" s="73">
        <f>SUM(D11:D17)</f>
        <v>26601255.169999998</v>
      </c>
      <c r="E18" s="74">
        <f t="shared" si="0"/>
        <v>112.3633906004771</v>
      </c>
      <c r="F18" s="75">
        <f>SUM(F11:F17)</f>
        <v>25049620</v>
      </c>
      <c r="G18" s="75">
        <f>SUM(G11:G17)</f>
        <v>19602010.34</v>
      </c>
      <c r="H18" s="76">
        <f t="shared" si="1"/>
        <v>78.25272535072388</v>
      </c>
      <c r="I18" s="75">
        <f>SUM(I11:I17)</f>
        <v>6192443</v>
      </c>
      <c r="J18" s="75">
        <f>SUM(J11:J17)</f>
        <v>5047631.28</v>
      </c>
      <c r="K18" s="76">
        <f t="shared" si="2"/>
        <v>81.51276128016035</v>
      </c>
      <c r="L18" s="77">
        <f>SUM(L11:L17)</f>
        <v>350968</v>
      </c>
      <c r="M18" s="75">
        <f>SUM(M11:M17)</f>
        <v>231823.11</v>
      </c>
      <c r="N18" s="76">
        <f>M18/L18*100</f>
        <v>66.05249196507943</v>
      </c>
      <c r="O18" s="75">
        <f>SUM(O11:O17)</f>
        <v>8975030</v>
      </c>
      <c r="P18" s="75">
        <f>SUM(P11:P17)</f>
        <v>7352847.99</v>
      </c>
      <c r="Q18" s="76">
        <f>P18/O18*100</f>
        <v>81.92560905088897</v>
      </c>
      <c r="R18" s="78">
        <f>SUM(R11:R17)</f>
        <v>0</v>
      </c>
      <c r="S18" s="78">
        <f>SUM(S11:S17)</f>
        <v>0</v>
      </c>
      <c r="T18" s="76"/>
      <c r="U18" s="75">
        <f>SUM(U11:U17)</f>
        <v>5979476</v>
      </c>
      <c r="V18" s="75">
        <f>SUM(V11:V17)</f>
        <v>4155643.7399999998</v>
      </c>
      <c r="W18" s="76">
        <f t="shared" si="4"/>
        <v>69.4984600657315</v>
      </c>
      <c r="X18" s="75">
        <f>SUM(X11:X17)</f>
        <v>3218808</v>
      </c>
      <c r="Y18" s="75">
        <f>SUM(Y11:Y17)</f>
        <v>2526000.12</v>
      </c>
      <c r="Z18" s="30">
        <f t="shared" si="5"/>
        <v>78.47625953458548</v>
      </c>
    </row>
    <row r="19" spans="1:26" ht="25.5">
      <c r="A19" s="7"/>
      <c r="B19" s="31" t="s">
        <v>26</v>
      </c>
      <c r="C19" s="43">
        <v>587802</v>
      </c>
      <c r="D19" s="44">
        <v>441097.61</v>
      </c>
      <c r="E19" s="79">
        <f t="shared" si="0"/>
        <v>75.04186954110398</v>
      </c>
      <c r="F19" s="46">
        <v>535897</v>
      </c>
      <c r="G19" s="46">
        <v>301326.51</v>
      </c>
      <c r="H19" s="36">
        <f t="shared" si="1"/>
        <v>56.228437554231505</v>
      </c>
      <c r="I19" s="48">
        <v>374216</v>
      </c>
      <c r="J19" s="48">
        <v>264645.51</v>
      </c>
      <c r="K19" s="36">
        <f t="shared" si="2"/>
        <v>70.71998792141437</v>
      </c>
      <c r="L19" s="80"/>
      <c r="M19" s="81"/>
      <c r="N19" s="82"/>
      <c r="O19" s="83"/>
      <c r="P19" s="83"/>
      <c r="Q19" s="36"/>
      <c r="R19" s="84"/>
      <c r="S19" s="84"/>
      <c r="T19" s="36"/>
      <c r="U19" s="39">
        <v>161681</v>
      </c>
      <c r="V19" s="39">
        <v>36681</v>
      </c>
      <c r="W19" s="36"/>
      <c r="X19" s="85"/>
      <c r="Y19" s="85"/>
      <c r="Z19" s="41"/>
    </row>
    <row r="20" spans="1:26" ht="25.5">
      <c r="A20" s="7"/>
      <c r="B20" s="42" t="s">
        <v>27</v>
      </c>
      <c r="C20" s="43">
        <v>1021733</v>
      </c>
      <c r="D20" s="44">
        <v>1135415.02</v>
      </c>
      <c r="E20" s="86">
        <f t="shared" si="0"/>
        <v>111.12639212005485</v>
      </c>
      <c r="F20" s="46">
        <v>1202072</v>
      </c>
      <c r="G20" s="46">
        <v>973103.88</v>
      </c>
      <c r="H20" s="47">
        <f t="shared" si="1"/>
        <v>80.95221251306079</v>
      </c>
      <c r="I20" s="48">
        <v>391896</v>
      </c>
      <c r="J20" s="48">
        <v>308896.26</v>
      </c>
      <c r="K20" s="47">
        <f t="shared" si="2"/>
        <v>78.82097801457529</v>
      </c>
      <c r="L20" s="87"/>
      <c r="M20" s="56"/>
      <c r="N20" s="58"/>
      <c r="O20" s="51">
        <v>403013</v>
      </c>
      <c r="P20" s="51">
        <v>351055.72</v>
      </c>
      <c r="Q20" s="47">
        <f>P20/O20*100</f>
        <v>87.10779056754993</v>
      </c>
      <c r="R20" s="52"/>
      <c r="S20" s="52"/>
      <c r="T20" s="47"/>
      <c r="U20" s="51">
        <v>29115</v>
      </c>
      <c r="V20" s="51">
        <v>16921.83</v>
      </c>
      <c r="W20" s="47">
        <f aca="true" t="shared" si="6" ref="W20:W27">V20/U20*100</f>
        <v>58.12065945388976</v>
      </c>
      <c r="X20" s="51">
        <v>376548</v>
      </c>
      <c r="Y20" s="51">
        <v>296230.07</v>
      </c>
      <c r="Z20" s="53">
        <f aca="true" t="shared" si="7" ref="Z20:Z29">Y20/X20*100</f>
        <v>78.66993583819327</v>
      </c>
    </row>
    <row r="21" spans="1:26" ht="25.5">
      <c r="A21" s="7"/>
      <c r="B21" s="42" t="s">
        <v>28</v>
      </c>
      <c r="C21" s="43">
        <v>418481</v>
      </c>
      <c r="D21" s="44">
        <v>437869.74</v>
      </c>
      <c r="E21" s="86">
        <f t="shared" si="0"/>
        <v>104.6331231286486</v>
      </c>
      <c r="F21" s="46">
        <v>632331</v>
      </c>
      <c r="G21" s="46">
        <v>448932.73</v>
      </c>
      <c r="H21" s="47">
        <f t="shared" si="1"/>
        <v>70.99647652890654</v>
      </c>
      <c r="I21" s="48">
        <v>305290</v>
      </c>
      <c r="J21" s="48">
        <v>253583.09</v>
      </c>
      <c r="K21" s="47">
        <f t="shared" si="2"/>
        <v>83.06301876903927</v>
      </c>
      <c r="L21" s="87"/>
      <c r="M21" s="56"/>
      <c r="N21" s="58"/>
      <c r="O21" s="59"/>
      <c r="P21" s="59"/>
      <c r="Q21" s="47"/>
      <c r="R21" s="52"/>
      <c r="S21" s="52"/>
      <c r="T21" s="47"/>
      <c r="U21" s="51">
        <v>22860</v>
      </c>
      <c r="V21" s="51">
        <v>10716</v>
      </c>
      <c r="W21" s="47">
        <f t="shared" si="6"/>
        <v>46.876640419947506</v>
      </c>
      <c r="X21" s="51">
        <v>304181</v>
      </c>
      <c r="Y21" s="51">
        <v>184633.64</v>
      </c>
      <c r="Z21" s="53">
        <f t="shared" si="7"/>
        <v>60.698610366853956</v>
      </c>
    </row>
    <row r="22" spans="1:26" ht="25.5">
      <c r="A22" s="7"/>
      <c r="B22" s="42" t="s">
        <v>29</v>
      </c>
      <c r="C22" s="43">
        <v>656769</v>
      </c>
      <c r="D22" s="44">
        <v>696178.82</v>
      </c>
      <c r="E22" s="86">
        <f t="shared" si="0"/>
        <v>106.00056031877266</v>
      </c>
      <c r="F22" s="46">
        <v>828399</v>
      </c>
      <c r="G22" s="46">
        <v>555011.15</v>
      </c>
      <c r="H22" s="47">
        <f t="shared" si="1"/>
        <v>66.99804683491892</v>
      </c>
      <c r="I22" s="48">
        <v>373314</v>
      </c>
      <c r="J22" s="48">
        <v>315945.72</v>
      </c>
      <c r="K22" s="47">
        <f t="shared" si="2"/>
        <v>84.63270062199649</v>
      </c>
      <c r="L22" s="87"/>
      <c r="M22" s="56"/>
      <c r="N22" s="58"/>
      <c r="O22" s="51"/>
      <c r="P22" s="51"/>
      <c r="Q22" s="47"/>
      <c r="R22" s="52"/>
      <c r="S22" s="52"/>
      <c r="T22" s="47"/>
      <c r="U22" s="51">
        <v>278730</v>
      </c>
      <c r="V22" s="51">
        <v>166713.33</v>
      </c>
      <c r="W22" s="47">
        <f t="shared" si="6"/>
        <v>59.81176407275858</v>
      </c>
      <c r="X22" s="51">
        <v>176355</v>
      </c>
      <c r="Y22" s="51">
        <v>72352.1</v>
      </c>
      <c r="Z22" s="53">
        <f t="shared" si="7"/>
        <v>41.02639562246605</v>
      </c>
    </row>
    <row r="23" spans="1:26" ht="27.75" customHeight="1">
      <c r="A23" s="7"/>
      <c r="B23" s="42" t="s">
        <v>30</v>
      </c>
      <c r="C23" s="43">
        <v>640981</v>
      </c>
      <c r="D23" s="44">
        <v>735472.77</v>
      </c>
      <c r="E23" s="86">
        <f t="shared" si="0"/>
        <v>114.74174273496406</v>
      </c>
      <c r="F23" s="46">
        <v>1012581</v>
      </c>
      <c r="G23" s="46">
        <v>798522.84</v>
      </c>
      <c r="H23" s="47">
        <f t="shared" si="1"/>
        <v>78.86014452177159</v>
      </c>
      <c r="I23" s="48">
        <v>510137</v>
      </c>
      <c r="J23" s="48">
        <v>441193.76</v>
      </c>
      <c r="K23" s="47">
        <f t="shared" si="2"/>
        <v>86.48534805356208</v>
      </c>
      <c r="L23" s="87"/>
      <c r="M23" s="56"/>
      <c r="N23" s="58"/>
      <c r="O23" s="51"/>
      <c r="P23" s="51"/>
      <c r="Q23" s="47"/>
      <c r="R23" s="52"/>
      <c r="S23" s="52"/>
      <c r="T23" s="47"/>
      <c r="U23" s="51">
        <v>249106</v>
      </c>
      <c r="V23" s="51">
        <v>193410.06</v>
      </c>
      <c r="W23" s="47">
        <f t="shared" si="6"/>
        <v>77.64167061411608</v>
      </c>
      <c r="X23" s="51">
        <v>188235</v>
      </c>
      <c r="Y23" s="51">
        <v>156119.02</v>
      </c>
      <c r="Z23" s="53">
        <f t="shared" si="7"/>
        <v>82.93835896618587</v>
      </c>
    </row>
    <row r="24" spans="1:30" ht="25.5">
      <c r="A24" s="7"/>
      <c r="B24" s="42" t="s">
        <v>31</v>
      </c>
      <c r="C24" s="43">
        <v>483137</v>
      </c>
      <c r="D24" s="44">
        <v>562916.78</v>
      </c>
      <c r="E24" s="86">
        <f t="shared" si="0"/>
        <v>116.51286902058837</v>
      </c>
      <c r="F24" s="46">
        <v>600292</v>
      </c>
      <c r="G24" s="46">
        <v>477036.95</v>
      </c>
      <c r="H24" s="47">
        <f t="shared" si="1"/>
        <v>79.4674841577099</v>
      </c>
      <c r="I24" s="48">
        <v>348756</v>
      </c>
      <c r="J24" s="48">
        <v>308357.82</v>
      </c>
      <c r="K24" s="47">
        <f t="shared" si="2"/>
        <v>88.41649175928157</v>
      </c>
      <c r="L24" s="87"/>
      <c r="M24" s="56"/>
      <c r="N24" s="58"/>
      <c r="O24" s="59"/>
      <c r="P24" s="59"/>
      <c r="Q24" s="47"/>
      <c r="R24" s="52"/>
      <c r="S24" s="52"/>
      <c r="T24" s="47"/>
      <c r="U24" s="51">
        <v>68554</v>
      </c>
      <c r="V24" s="51">
        <v>40573.23</v>
      </c>
      <c r="W24" s="47">
        <f t="shared" si="6"/>
        <v>59.1843364355107</v>
      </c>
      <c r="X24" s="51">
        <v>182982</v>
      </c>
      <c r="Y24" s="51">
        <v>128105.9</v>
      </c>
      <c r="Z24" s="53">
        <f t="shared" si="7"/>
        <v>70.01011028407166</v>
      </c>
      <c r="AD24" s="88"/>
    </row>
    <row r="25" spans="1:26" ht="26.25" thickBot="1">
      <c r="A25" s="60"/>
      <c r="B25" s="61" t="s">
        <v>32</v>
      </c>
      <c r="C25" s="43">
        <v>3667107</v>
      </c>
      <c r="D25" s="44">
        <v>5391998.22</v>
      </c>
      <c r="E25" s="89">
        <f t="shared" si="0"/>
        <v>147.03683912141096</v>
      </c>
      <c r="F25" s="46">
        <v>4330385</v>
      </c>
      <c r="G25" s="46">
        <v>2674380.9</v>
      </c>
      <c r="H25" s="63">
        <f t="shared" si="1"/>
        <v>61.758501842214955</v>
      </c>
      <c r="I25" s="48">
        <v>1056037</v>
      </c>
      <c r="J25" s="48">
        <v>680528.64</v>
      </c>
      <c r="K25" s="63">
        <f t="shared" si="2"/>
        <v>64.44174209805149</v>
      </c>
      <c r="L25" s="90"/>
      <c r="M25" s="66"/>
      <c r="N25" s="67"/>
      <c r="O25" s="68">
        <v>1744447</v>
      </c>
      <c r="P25" s="68">
        <v>1253683.63</v>
      </c>
      <c r="Q25" s="63">
        <f>P25/O25*100</f>
        <v>71.86710917557254</v>
      </c>
      <c r="R25" s="69"/>
      <c r="S25" s="69"/>
      <c r="T25" s="63"/>
      <c r="U25" s="68">
        <v>1326861</v>
      </c>
      <c r="V25" s="68">
        <v>623199.86</v>
      </c>
      <c r="W25" s="63">
        <f t="shared" si="6"/>
        <v>46.96798383553364</v>
      </c>
      <c r="X25" s="68">
        <v>149540</v>
      </c>
      <c r="Y25" s="68">
        <v>82932.77</v>
      </c>
      <c r="Z25" s="70">
        <f t="shared" si="7"/>
        <v>55.45858633141635</v>
      </c>
    </row>
    <row r="26" spans="1:26" ht="37.5" customHeight="1" thickBot="1">
      <c r="A26" s="7"/>
      <c r="B26" s="72" t="s">
        <v>33</v>
      </c>
      <c r="C26" s="91">
        <f>SUM(C19:C25)</f>
        <v>7476010</v>
      </c>
      <c r="D26" s="75">
        <f>SUM(D19:D25)</f>
        <v>9400948.96</v>
      </c>
      <c r="E26" s="92">
        <f t="shared" si="0"/>
        <v>125.7482127498492</v>
      </c>
      <c r="F26" s="93">
        <f>SUM(F19:F25)</f>
        <v>9141957</v>
      </c>
      <c r="G26" s="75">
        <f>SUM(G19:G25)</f>
        <v>6228314.96</v>
      </c>
      <c r="H26" s="76">
        <f t="shared" si="1"/>
        <v>68.12890237834198</v>
      </c>
      <c r="I26" s="75">
        <f>SUM(I19:I25)</f>
        <v>3359646</v>
      </c>
      <c r="J26" s="75">
        <f>SUM(J19:J25)</f>
        <v>2573150.8000000003</v>
      </c>
      <c r="K26" s="76">
        <f t="shared" si="2"/>
        <v>76.58993834469466</v>
      </c>
      <c r="L26" s="78">
        <f>SUM(L19:L25)</f>
        <v>0</v>
      </c>
      <c r="M26" s="78">
        <f>SUM(M19:M25)</f>
        <v>0</v>
      </c>
      <c r="N26" s="77">
        <f>SUM(N19:N25)</f>
        <v>0</v>
      </c>
      <c r="O26" s="75">
        <f>SUM(O19:O25)</f>
        <v>2147460</v>
      </c>
      <c r="P26" s="75">
        <f>SUM(P19:P25)</f>
        <v>1604739.3499999999</v>
      </c>
      <c r="Q26" s="76">
        <f>P26/O26*100</f>
        <v>74.72732204557943</v>
      </c>
      <c r="R26" s="78"/>
      <c r="S26" s="78"/>
      <c r="T26" s="76"/>
      <c r="U26" s="75">
        <f>SUM(U19:U25)</f>
        <v>2136907</v>
      </c>
      <c r="V26" s="75">
        <f>SUM(V19:V25)</f>
        <v>1088215.31</v>
      </c>
      <c r="W26" s="76">
        <f t="shared" si="6"/>
        <v>50.92478568323282</v>
      </c>
      <c r="X26" s="75">
        <f>SUM(X19:X25)</f>
        <v>1377841</v>
      </c>
      <c r="Y26" s="75">
        <f>SUM(Y19:Y25)</f>
        <v>920373.5000000001</v>
      </c>
      <c r="Z26" s="30">
        <f t="shared" si="7"/>
        <v>66.79823724217817</v>
      </c>
    </row>
    <row r="27" spans="1:26" ht="22.5" customHeight="1" thickBot="1">
      <c r="A27" s="7"/>
      <c r="B27" s="7" t="s">
        <v>34</v>
      </c>
      <c r="C27" s="91">
        <f>C10+C18+C26</f>
        <v>44009984</v>
      </c>
      <c r="D27" s="75">
        <f>D10+D18+D26</f>
        <v>51667508.14</v>
      </c>
      <c r="E27" s="94">
        <f t="shared" si="0"/>
        <v>117.39951584622253</v>
      </c>
      <c r="F27" s="93">
        <f>F10+F18+F26</f>
        <v>48762034</v>
      </c>
      <c r="G27" s="75">
        <f>G10+G18+G26</f>
        <v>37523563.39</v>
      </c>
      <c r="H27" s="95">
        <f t="shared" si="1"/>
        <v>76.95241627943577</v>
      </c>
      <c r="I27" s="75">
        <f>I10+I18+I26</f>
        <v>11313139</v>
      </c>
      <c r="J27" s="75">
        <f>J10+J18+J26</f>
        <v>9020513.39</v>
      </c>
      <c r="K27" s="95">
        <f t="shared" si="2"/>
        <v>79.73484096677325</v>
      </c>
      <c r="L27" s="75">
        <f>L10+L18+L26</f>
        <v>350968</v>
      </c>
      <c r="M27" s="75">
        <f>M10+M18+M26</f>
        <v>231823.11</v>
      </c>
      <c r="N27" s="96">
        <f>N10+N18+N26</f>
        <v>66.05249196507943</v>
      </c>
      <c r="O27" s="75">
        <f>O10+O18+O26</f>
        <v>17966895</v>
      </c>
      <c r="P27" s="75">
        <f>P10+P18+P26</f>
        <v>14843826.08</v>
      </c>
      <c r="Q27" s="95">
        <f>P27/O27*100</f>
        <v>82.61764806885107</v>
      </c>
      <c r="R27" s="75"/>
      <c r="S27" s="75"/>
      <c r="T27" s="97"/>
      <c r="U27" s="75">
        <f>U10+U18+U26</f>
        <v>13759385</v>
      </c>
      <c r="V27" s="75">
        <f>V10+V18+V26</f>
        <v>9435847.4</v>
      </c>
      <c r="W27" s="95">
        <f t="shared" si="6"/>
        <v>68.57753744080858</v>
      </c>
      <c r="X27" s="75">
        <f>X10+X18+X26</f>
        <v>4596649</v>
      </c>
      <c r="Y27" s="75">
        <f>Y10+Y18+Y26</f>
        <v>3446373.62</v>
      </c>
      <c r="Z27" s="98">
        <f t="shared" si="7"/>
        <v>74.97578388082276</v>
      </c>
    </row>
    <row r="28" spans="1:26" ht="28.5" customHeight="1" thickBot="1">
      <c r="A28" s="99"/>
      <c r="B28" s="99" t="s">
        <v>35</v>
      </c>
      <c r="C28" s="43">
        <v>199127598</v>
      </c>
      <c r="D28" s="44">
        <v>190157886.70999998</v>
      </c>
      <c r="E28" s="94">
        <f t="shared" si="0"/>
        <v>95.49549566203274</v>
      </c>
      <c r="F28" s="100">
        <v>200797194</v>
      </c>
      <c r="G28" s="100">
        <v>175635260.20999992</v>
      </c>
      <c r="H28" s="76">
        <f t="shared" si="1"/>
        <v>87.46898136933125</v>
      </c>
      <c r="I28" s="48">
        <v>1225083</v>
      </c>
      <c r="J28" s="48">
        <v>908011.01</v>
      </c>
      <c r="K28" s="76">
        <f t="shared" si="2"/>
        <v>74.11832586037028</v>
      </c>
      <c r="L28" s="101"/>
      <c r="M28" s="27"/>
      <c r="N28" s="102"/>
      <c r="O28" s="101">
        <v>60244498</v>
      </c>
      <c r="P28" s="27">
        <v>50602888.87</v>
      </c>
      <c r="Q28" s="76">
        <f>P28/O28*100</f>
        <v>83.99586775542556</v>
      </c>
      <c r="R28" s="101">
        <v>38648204</v>
      </c>
      <c r="S28" s="27">
        <v>31533144.109999992</v>
      </c>
      <c r="T28" s="76">
        <f>S28/R28*100</f>
        <v>81.59019267751742</v>
      </c>
      <c r="U28" s="101"/>
      <c r="V28" s="27"/>
      <c r="W28" s="76"/>
      <c r="X28" s="101">
        <v>6670474</v>
      </c>
      <c r="Y28" s="27">
        <v>4912032.61</v>
      </c>
      <c r="Z28" s="30">
        <f t="shared" si="7"/>
        <v>73.63843424020541</v>
      </c>
    </row>
    <row r="29" spans="1:26" ht="24.75" customHeight="1" thickBot="1">
      <c r="A29" s="60"/>
      <c r="B29" s="103" t="s">
        <v>36</v>
      </c>
      <c r="C29" s="104">
        <f>C27+C28</f>
        <v>243137582</v>
      </c>
      <c r="D29" s="105">
        <f>D27+D28</f>
        <v>241825394.84999996</v>
      </c>
      <c r="E29" s="94">
        <f t="shared" si="0"/>
        <v>99.46031084984631</v>
      </c>
      <c r="F29" s="106">
        <f>F27+F28</f>
        <v>249559228</v>
      </c>
      <c r="G29" s="105">
        <f>G27+G28</f>
        <v>213158823.5999999</v>
      </c>
      <c r="H29" s="107">
        <f t="shared" si="1"/>
        <v>85.41412205362325</v>
      </c>
      <c r="I29" s="106">
        <f>I27+I28</f>
        <v>12538222</v>
      </c>
      <c r="J29" s="106">
        <f>J27+J28</f>
        <v>9928524.4</v>
      </c>
      <c r="K29" s="107">
        <f t="shared" si="2"/>
        <v>79.18606322331827</v>
      </c>
      <c r="L29" s="105">
        <f>L27+L28</f>
        <v>350968</v>
      </c>
      <c r="M29" s="105">
        <f>M27+M28</f>
        <v>231823.11</v>
      </c>
      <c r="N29" s="108">
        <f>N27+N28</f>
        <v>66.05249196507943</v>
      </c>
      <c r="O29" s="105">
        <f>O27+O28</f>
        <v>78211393</v>
      </c>
      <c r="P29" s="105">
        <f>P27+P28</f>
        <v>65446714.949999996</v>
      </c>
      <c r="Q29" s="107">
        <f>P29/O29*100</f>
        <v>83.6792600663691</v>
      </c>
      <c r="R29" s="105">
        <f>R27+R28</f>
        <v>38648204</v>
      </c>
      <c r="S29" s="105">
        <f>S27+S28</f>
        <v>31533144.109999992</v>
      </c>
      <c r="T29" s="107">
        <f>S29/R29*100</f>
        <v>81.59019267751742</v>
      </c>
      <c r="U29" s="105">
        <f>U27+U28</f>
        <v>13759385</v>
      </c>
      <c r="V29" s="105">
        <f>V27+V28</f>
        <v>9435847.4</v>
      </c>
      <c r="W29" s="107">
        <f>V29/U29*100</f>
        <v>68.57753744080858</v>
      </c>
      <c r="X29" s="105">
        <f>X27+X28</f>
        <v>11267123</v>
      </c>
      <c r="Y29" s="105">
        <f>Y27+Y28</f>
        <v>8358406.23</v>
      </c>
      <c r="Z29" s="109">
        <f t="shared" si="7"/>
        <v>74.18403287156802</v>
      </c>
    </row>
    <row r="30" spans="9:25" ht="12.75">
      <c r="I30" s="110"/>
      <c r="J30" s="111"/>
      <c r="K30" s="110"/>
      <c r="L30" s="110"/>
      <c r="M30" s="110"/>
      <c r="N30" s="110"/>
      <c r="O30" s="110"/>
      <c r="P30" s="111"/>
      <c r="Q30" s="110"/>
      <c r="R30" s="110"/>
      <c r="S30" s="111"/>
      <c r="T30" s="110"/>
      <c r="U30" s="110"/>
      <c r="V30" s="110"/>
      <c r="W30" s="110"/>
      <c r="X30" s="110"/>
      <c r="Y30" s="111"/>
    </row>
    <row r="31" spans="2:9" ht="12.75">
      <c r="B31" s="112"/>
      <c r="C31" s="112"/>
      <c r="D31" s="112"/>
      <c r="E31" s="1"/>
      <c r="F31" s="113"/>
      <c r="G31" s="113"/>
      <c r="H31" s="1"/>
      <c r="I31" s="1"/>
    </row>
    <row r="32" spans="2:9" ht="12.75">
      <c r="B32" s="112"/>
      <c r="C32" s="112"/>
      <c r="D32" s="112"/>
      <c r="E32" s="1"/>
      <c r="F32" s="114"/>
      <c r="G32" s="114"/>
      <c r="H32" s="1"/>
      <c r="I32" s="1"/>
    </row>
    <row r="33" spans="2:9" ht="12.75">
      <c r="B33" s="112"/>
      <c r="C33" s="112"/>
      <c r="D33" s="112"/>
      <c r="E33" s="1"/>
      <c r="F33" s="1"/>
      <c r="G33" s="115"/>
      <c r="H33" s="1"/>
      <c r="I33" s="1"/>
    </row>
    <row r="34" spans="2:8" ht="12.75">
      <c r="B34" s="116"/>
      <c r="C34" s="116"/>
      <c r="D34" s="116"/>
      <c r="F34" s="1"/>
      <c r="G34" s="1"/>
      <c r="H34" s="1"/>
    </row>
    <row r="35" spans="6:8" ht="12.75">
      <c r="F35" s="1"/>
      <c r="G35" s="115"/>
      <c r="H35" s="1"/>
    </row>
    <row r="36" spans="6:8" ht="12.75">
      <c r="F36" s="1"/>
      <c r="G36" s="1"/>
      <c r="H36" s="1"/>
    </row>
    <row r="40" spans="6:7" ht="12.75">
      <c r="F40" s="111"/>
      <c r="G40" s="111"/>
    </row>
  </sheetData>
  <sheetProtection/>
  <mergeCells count="11"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2015-08-07T10:33:06Z</dcterms:created>
  <dcterms:modified xsi:type="dcterms:W3CDTF">2015-08-07T10:41:12Z</dcterms:modified>
  <cp:category/>
  <cp:version/>
  <cp:contentType/>
  <cp:contentStatus/>
</cp:coreProperties>
</file>