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<sst xmlns="http://schemas.openxmlformats.org/spreadsheetml/2006/main" count="55" uniqueCount="38">
  <si>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Інформація про надходження та використання коштів місцевих бюджетів Дергачівського району (станом на 21.08.2017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</si>
  <si>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</si>
  <si>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</si>
  <si>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</si>
  <si>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</si>
  <si>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</si>
  <si>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</si>
  <si>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</si>
  <si>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</si>
  <si>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</si>
  <si>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</si>
  <si>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січень-серпень</t>
  </si>
  <si>
    <t>виконання по доходах за січень-серпень</t>
  </si>
  <si>
    <t>%</t>
  </si>
  <si>
    <t>затерджено з урахуванням змін на 
січень-серпень</t>
  </si>
  <si>
    <t>касові видатки  за січень-серпень</t>
  </si>
  <si>
    <t>затерджено з урахуванням змін на 
січень-липнеь</t>
  </si>
  <si>
    <t>касові видатки  за січень-липнеь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</si>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</sst>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1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50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14" fontId="7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4" fillId="0" borderId="24" xfId="334" applyBorder="1">
      <alignment/>
      <protection/>
    </xf>
    <xf numFmtId="172" fontId="6" fillId="0" borderId="21" xfId="0" applyNumberFormat="1" applyFont="1" applyFill="1" applyBorder="1" applyAlignment="1">
      <alignment vertical="center"/>
    </xf>
    <xf numFmtId="174" fontId="10" fillId="0" borderId="27" xfId="339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10" fillId="0" borderId="17" xfId="337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4" fontId="4" fillId="0" borderId="17" xfId="333" applyNumberForma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" fontId="10" fillId="0" borderId="17" xfId="336" applyNumberFormat="1" applyFont="1" applyFill="1" applyBorder="1" applyAlignment="1">
      <alignment vertical="center" wrapText="1"/>
      <protection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72" fontId="6" fillId="0" borderId="36" xfId="0" applyNumberFormat="1" applyFont="1" applyFill="1" applyBorder="1" applyAlignment="1">
      <alignment vertical="center"/>
    </xf>
    <xf numFmtId="174" fontId="4" fillId="0" borderId="37" xfId="339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4" fontId="4" fillId="0" borderId="37" xfId="337" applyNumberFormat="1" applyFont="1" applyBorder="1" applyAlignment="1">
      <alignment vertical="center" wrapText="1"/>
      <protection/>
    </xf>
    <xf numFmtId="1" fontId="4" fillId="0" borderId="37" xfId="336" applyNumberFormat="1" applyFont="1" applyFill="1" applyBorder="1" applyAlignment="1">
      <alignment vertical="center" wrapText="1"/>
      <protection/>
    </xf>
    <xf numFmtId="174" fontId="0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6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74" fontId="4" fillId="0" borderId="24" xfId="333" applyNumberFormat="1" applyBorder="1" applyAlignment="1">
      <alignment vertical="center" wrapText="1"/>
      <protection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8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 wrapText="1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174" fontId="4" fillId="0" borderId="45" xfId="337" applyNumberFormat="1" applyFont="1" applyBorder="1" applyAlignment="1">
      <alignment vertical="center" wrapText="1"/>
      <protection/>
    </xf>
    <xf numFmtId="1" fontId="0" fillId="0" borderId="44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1" fontId="4" fillId="0" borderId="44" xfId="336" applyNumberFormat="1" applyFont="1" applyFill="1" applyBorder="1" applyAlignment="1">
      <alignment vertical="center" wrapText="1"/>
      <protection/>
    </xf>
    <xf numFmtId="174" fontId="0" fillId="0" borderId="44" xfId="0" applyNumberFormat="1" applyFont="1" applyFill="1" applyBorder="1" applyAlignment="1">
      <alignment vertical="center" wrapText="1"/>
    </xf>
    <xf numFmtId="172" fontId="6" fillId="0" borderId="46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8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3" fontId="4" fillId="0" borderId="24" xfId="333" applyNumberFormat="1" applyBorder="1" applyAlignment="1">
      <alignment vertical="center" wrapText="1"/>
      <protection/>
    </xf>
    <xf numFmtId="174" fontId="4" fillId="0" borderId="24" xfId="337" applyNumberFormat="1" applyFont="1" applyBorder="1" applyAlignment="1">
      <alignment vertical="center" wrapText="1"/>
      <protection/>
    </xf>
    <xf numFmtId="14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74" fontId="0" fillId="0" borderId="37" xfId="0" applyNumberFormat="1" applyFont="1" applyFill="1" applyBorder="1" applyAlignment="1">
      <alignment vertical="center" wrapText="1"/>
    </xf>
    <xf numFmtId="1" fontId="0" fillId="0" borderId="37" xfId="0" applyNumberFormat="1" applyFont="1" applyFill="1" applyBorder="1" applyAlignment="1">
      <alignment vertical="center" wrapText="1"/>
    </xf>
    <xf numFmtId="172" fontId="6" fillId="0" borderId="39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 wrapText="1"/>
    </xf>
    <xf numFmtId="172" fontId="6" fillId="0" borderId="50" xfId="0" applyNumberFormat="1" applyFont="1" applyFill="1" applyBorder="1" applyAlignment="1">
      <alignment vertical="center"/>
    </xf>
    <xf numFmtId="14" fontId="0" fillId="0" borderId="44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horizontal="center"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4" fillId="0" borderId="24" xfId="335" applyFont="1" applyBorder="1">
      <alignment/>
      <protection/>
    </xf>
    <xf numFmtId="172" fontId="6" fillId="0" borderId="20" xfId="0" applyNumberFormat="1" applyFont="1" applyFill="1" applyBorder="1" applyAlignment="1">
      <alignment vertical="center"/>
    </xf>
    <xf numFmtId="174" fontId="10" fillId="0" borderId="44" xfId="339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10" fillId="0" borderId="44" xfId="337" applyNumberFormat="1" applyFont="1" applyBorder="1" applyAlignment="1">
      <alignment vertical="center" wrapText="1"/>
      <protection/>
    </xf>
    <xf numFmtId="174" fontId="6" fillId="0" borderId="52" xfId="0" applyNumberFormat="1" applyFont="1" applyFill="1" applyBorder="1" applyAlignment="1">
      <alignment vertical="center"/>
    </xf>
    <xf numFmtId="1" fontId="10" fillId="0" borderId="52" xfId="336" applyNumberFormat="1" applyFont="1" applyFill="1" applyBorder="1" applyAlignment="1">
      <alignment vertical="center" wrapText="1"/>
      <protection/>
    </xf>
    <xf numFmtId="172" fontId="6" fillId="0" borderId="52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74" fontId="0" fillId="0" borderId="0" xfId="0" applyNumberFormat="1" applyFont="1" applyFill="1" applyBorder="1" applyAlignment="1">
      <alignment vertical="center"/>
    </xf>
  </cellXfs>
  <cellStyles count="3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22 05  2017" xfId="333"/>
    <cellStyle name="Обычный_доходи 11 08 2017" xfId="334"/>
    <cellStyle name="Обычный_доходи 24.04 2017" xfId="335"/>
    <cellStyle name="Обычный_жовтень касові" xfId="336"/>
    <cellStyle name="Обычный_Книга1" xfId="337"/>
    <cellStyle name="Обычный_КФК" xfId="338"/>
    <cellStyle name="Обычный_щопонеділка" xfId="339"/>
    <cellStyle name="Followed Hyperlink" xfId="340"/>
    <cellStyle name="Плохой" xfId="341"/>
    <cellStyle name="Пояснение" xfId="342"/>
    <cellStyle name="Примечание" xfId="343"/>
    <cellStyle name="Percent" xfId="344"/>
    <cellStyle name="Связанная ячейка" xfId="345"/>
    <cellStyle name="Текст предупреждения" xfId="346"/>
    <cellStyle name="Comma" xfId="347"/>
    <cellStyle name="Comma [0]" xfId="348"/>
    <cellStyle name="Хороший" xfId="3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8"/>
  <sheetViews>
    <sheetView tabSelected="1" workbookViewId="0" topLeftCell="A1">
      <pane xSplit="2" ySplit="9" topLeftCell="Q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3"/>
    </sheetView>
  </sheetViews>
  <sheetFormatPr defaultColWidth="9.140625" defaultRowHeight="12.75"/>
  <cols>
    <col min="1" max="1" width="10.140625" style="1" hidden="1" customWidth="1"/>
    <col min="2" max="2" width="23.421875" style="4" customWidth="1"/>
    <col min="3" max="4" width="18.140625" style="9" customWidth="1"/>
    <col min="5" max="5" width="12.8515625" style="4" customWidth="1"/>
    <col min="6" max="6" width="14.57421875" style="4" customWidth="1"/>
    <col min="7" max="7" width="14.00390625" style="4" customWidth="1"/>
    <col min="8" max="8" width="6.140625" style="4" customWidth="1"/>
    <col min="9" max="9" width="12.421875" style="4" customWidth="1"/>
    <col min="10" max="10" width="14.00390625" style="4" customWidth="1"/>
    <col min="11" max="11" width="6.140625" style="4" customWidth="1"/>
    <col min="12" max="12" width="13.57421875" style="4" customWidth="1"/>
    <col min="13" max="13" width="10.7109375" style="4" customWidth="1"/>
    <col min="14" max="14" width="6.140625" style="4" customWidth="1"/>
    <col min="15" max="15" width="13.57421875" style="4" customWidth="1"/>
    <col min="16" max="16" width="14.421875" style="4" customWidth="1"/>
    <col min="17" max="17" width="6.7109375" style="4" customWidth="1"/>
    <col min="18" max="18" width="12.140625" style="4" customWidth="1"/>
    <col min="19" max="19" width="11.7109375" style="4" customWidth="1"/>
    <col min="20" max="20" width="7.140625" style="4" customWidth="1"/>
    <col min="21" max="21" width="13.28125" style="4" customWidth="1"/>
    <col min="22" max="22" width="12.7109375" style="4" customWidth="1"/>
    <col min="23" max="23" width="7.7109375" style="4" customWidth="1"/>
    <col min="24" max="24" width="12.57421875" style="4" customWidth="1"/>
    <col min="25" max="25" width="11.8515625" style="4" customWidth="1"/>
    <col min="26" max="26" width="6.57421875" style="4" customWidth="1"/>
    <col min="27" max="29" width="9.140625" style="4" customWidth="1"/>
    <col min="30" max="30" width="11.8515625" style="4" customWidth="1"/>
    <col min="31" max="16384" width="9.140625" style="4" customWidth="1"/>
  </cols>
  <sheetData>
    <row r="1" spans="2:4" ht="12.75">
      <c r="B1" s="2"/>
      <c r="C1" s="3"/>
      <c r="D1" s="3"/>
    </row>
    <row r="2" spans="2:4" ht="12.75">
      <c r="B2" s="5">
        <v>42968</v>
      </c>
      <c r="C2" s="6"/>
      <c r="D2" s="6"/>
    </row>
    <row r="5" spans="2:26" ht="18">
      <c r="B5" s="7" t="s">
        <v>0</v>
      </c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3.5" thickBot="1"/>
    <row r="7" spans="1:26" ht="13.5" customHeight="1" thickBot="1">
      <c r="A7" s="10"/>
      <c r="B7" s="11"/>
      <c r="C7" s="12" t="s">
        <v>1</v>
      </c>
      <c r="D7" s="13"/>
      <c r="E7" s="14"/>
      <c r="F7" s="15" t="s">
        <v>2</v>
      </c>
      <c r="G7" s="16"/>
      <c r="H7" s="17"/>
      <c r="I7" s="18" t="s">
        <v>3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</row>
    <row r="8" spans="1:26" ht="27.75" customHeight="1" thickBot="1">
      <c r="A8" s="21"/>
      <c r="B8" s="22" t="s">
        <v>4</v>
      </c>
      <c r="C8" s="23"/>
      <c r="D8" s="23"/>
      <c r="E8" s="24"/>
      <c r="F8" s="25"/>
      <c r="G8" s="26"/>
      <c r="H8" s="27"/>
      <c r="I8" s="18" t="s">
        <v>5</v>
      </c>
      <c r="J8" s="19"/>
      <c r="K8" s="20"/>
      <c r="L8" s="18" t="s">
        <v>6</v>
      </c>
      <c r="M8" s="19"/>
      <c r="N8" s="20"/>
      <c r="O8" s="28" t="s">
        <v>7</v>
      </c>
      <c r="P8" s="29"/>
      <c r="Q8" s="29"/>
      <c r="R8" s="29" t="s">
        <v>8</v>
      </c>
      <c r="S8" s="29"/>
      <c r="T8" s="29"/>
      <c r="U8" s="30" t="s">
        <v>9</v>
      </c>
      <c r="V8" s="29"/>
      <c r="W8" s="29"/>
      <c r="X8" s="29" t="s">
        <v>10</v>
      </c>
      <c r="Y8" s="29"/>
      <c r="Z8" s="31"/>
    </row>
    <row r="9" spans="1:26" ht="87.75" customHeight="1" thickBot="1">
      <c r="A9" s="21"/>
      <c r="B9" s="32"/>
      <c r="C9" s="33" t="s">
        <v>11</v>
      </c>
      <c r="D9" s="34" t="s">
        <v>12</v>
      </c>
      <c r="E9" s="35" t="s">
        <v>13</v>
      </c>
      <c r="F9" s="36" t="s">
        <v>14</v>
      </c>
      <c r="G9" s="37" t="s">
        <v>15</v>
      </c>
      <c r="H9" s="38" t="s">
        <v>13</v>
      </c>
      <c r="I9" s="36" t="s">
        <v>14</v>
      </c>
      <c r="J9" s="37" t="s">
        <v>15</v>
      </c>
      <c r="K9" s="39" t="s">
        <v>13</v>
      </c>
      <c r="L9" s="33" t="s">
        <v>16</v>
      </c>
      <c r="M9" s="34" t="s">
        <v>17</v>
      </c>
      <c r="N9" s="39" t="s">
        <v>13</v>
      </c>
      <c r="O9" s="36" t="s">
        <v>14</v>
      </c>
      <c r="P9" s="37" t="s">
        <v>15</v>
      </c>
      <c r="Q9" s="39" t="s">
        <v>13</v>
      </c>
      <c r="R9" s="36" t="s">
        <v>14</v>
      </c>
      <c r="S9" s="37" t="s">
        <v>15</v>
      </c>
      <c r="T9" s="39" t="s">
        <v>13</v>
      </c>
      <c r="U9" s="36" t="s">
        <v>14</v>
      </c>
      <c r="V9" s="37" t="s">
        <v>15</v>
      </c>
      <c r="W9" s="39" t="s">
        <v>13</v>
      </c>
      <c r="X9" s="36" t="s">
        <v>14</v>
      </c>
      <c r="Y9" s="37" t="s">
        <v>15</v>
      </c>
      <c r="Z9" s="40" t="s">
        <v>13</v>
      </c>
    </row>
    <row r="10" spans="1:26" ht="42.75" customHeight="1" thickBot="1">
      <c r="A10" s="41"/>
      <c r="B10" s="42" t="s">
        <v>18</v>
      </c>
      <c r="C10" s="43">
        <v>31048499</v>
      </c>
      <c r="D10" s="43">
        <v>31624706.25</v>
      </c>
      <c r="E10" s="44">
        <f aca="true" t="shared" si="0" ref="E10:E29">D10/C10*100</f>
        <v>101.85582964896307</v>
      </c>
      <c r="F10" s="45">
        <v>30093099</v>
      </c>
      <c r="G10" s="45">
        <v>22000074.199999996</v>
      </c>
      <c r="H10" s="46">
        <f aca="true" t="shared" si="1" ref="H10:H29">G10/F10*100</f>
        <v>73.10670861781298</v>
      </c>
      <c r="I10" s="47">
        <v>4969732</v>
      </c>
      <c r="J10" s="47">
        <v>2882059.79</v>
      </c>
      <c r="K10" s="48">
        <f aca="true" t="shared" si="2" ref="K10:K29">J10/I10*100</f>
        <v>57.992257731402816</v>
      </c>
      <c r="L10" s="49"/>
      <c r="M10" s="50"/>
      <c r="N10" s="51"/>
      <c r="O10" s="52">
        <v>11153846</v>
      </c>
      <c r="P10" s="52">
        <v>8504918.090000002</v>
      </c>
      <c r="Q10" s="53">
        <f aca="true" t="shared" si="3" ref="Q10:Q15">P10/O10*100</f>
        <v>76.25099082415161</v>
      </c>
      <c r="R10" s="54"/>
      <c r="S10" s="54"/>
      <c r="T10" s="48"/>
      <c r="U10" s="55">
        <v>12614821</v>
      </c>
      <c r="V10" s="55">
        <v>9866159.36</v>
      </c>
      <c r="W10" s="48">
        <f aca="true" t="shared" si="4" ref="W10:W18">V10/U10*100</f>
        <v>78.21085499350328</v>
      </c>
      <c r="X10" s="55"/>
      <c r="Y10" s="55"/>
      <c r="Z10" s="56"/>
    </row>
    <row r="11" spans="1:26" ht="39.75" customHeight="1">
      <c r="A11" s="21"/>
      <c r="B11" s="57" t="s">
        <v>19</v>
      </c>
      <c r="C11" s="43">
        <v>5115356</v>
      </c>
      <c r="D11" s="43">
        <v>5632004.4399999995</v>
      </c>
      <c r="E11" s="58">
        <f t="shared" si="0"/>
        <v>110.09995081476245</v>
      </c>
      <c r="F11" s="59">
        <v>5215334</v>
      </c>
      <c r="G11" s="59">
        <v>4224034.9</v>
      </c>
      <c r="H11" s="60">
        <f t="shared" si="1"/>
        <v>80.99260565095162</v>
      </c>
      <c r="I11" s="61">
        <v>1232719</v>
      </c>
      <c r="J11" s="61">
        <v>959496.9</v>
      </c>
      <c r="K11" s="60">
        <f t="shared" si="2"/>
        <v>77.83581659729427</v>
      </c>
      <c r="L11" s="62"/>
      <c r="M11" s="62"/>
      <c r="N11" s="60"/>
      <c r="O11" s="62">
        <v>1661309</v>
      </c>
      <c r="P11" s="62">
        <v>1367305.27</v>
      </c>
      <c r="Q11" s="60">
        <f t="shared" si="3"/>
        <v>82.30288706074548</v>
      </c>
      <c r="R11" s="63"/>
      <c r="S11" s="63"/>
      <c r="T11" s="60"/>
      <c r="U11" s="62">
        <v>1626474</v>
      </c>
      <c r="V11" s="62">
        <v>1329407.84</v>
      </c>
      <c r="W11" s="60">
        <f t="shared" si="4"/>
        <v>81.73557277890701</v>
      </c>
      <c r="X11" s="62">
        <v>550703</v>
      </c>
      <c r="Y11" s="62">
        <v>453578.94</v>
      </c>
      <c r="Z11" s="64">
        <f>Y11/X11*100</f>
        <v>82.36362249706285</v>
      </c>
    </row>
    <row r="12" spans="1:26" ht="25.5">
      <c r="A12" s="21"/>
      <c r="B12" s="65" t="s">
        <v>20</v>
      </c>
      <c r="C12" s="43">
        <v>6113820</v>
      </c>
      <c r="D12" s="43">
        <v>6286421.68</v>
      </c>
      <c r="E12" s="66">
        <f t="shared" si="0"/>
        <v>102.82313970643557</v>
      </c>
      <c r="F12" s="59">
        <v>6097735</v>
      </c>
      <c r="G12" s="59">
        <v>3296641.7</v>
      </c>
      <c r="H12" s="67">
        <f t="shared" si="1"/>
        <v>54.06338091110881</v>
      </c>
      <c r="I12" s="61">
        <v>1301395</v>
      </c>
      <c r="J12" s="61">
        <v>1115448.29</v>
      </c>
      <c r="K12" s="67">
        <f t="shared" si="2"/>
        <v>85.71173932587723</v>
      </c>
      <c r="L12" s="68"/>
      <c r="M12" s="68"/>
      <c r="N12" s="67"/>
      <c r="O12" s="69">
        <v>1362874</v>
      </c>
      <c r="P12" s="69">
        <v>1097931.59</v>
      </c>
      <c r="Q12" s="67">
        <f t="shared" si="3"/>
        <v>80.56002168945919</v>
      </c>
      <c r="R12" s="70"/>
      <c r="S12" s="70"/>
      <c r="T12" s="67"/>
      <c r="U12" s="69">
        <v>1944320</v>
      </c>
      <c r="V12" s="69">
        <v>587459.76</v>
      </c>
      <c r="W12" s="67">
        <f t="shared" si="4"/>
        <v>30.214149934167217</v>
      </c>
      <c r="X12" s="69">
        <v>480618</v>
      </c>
      <c r="Y12" s="69">
        <v>389450.86</v>
      </c>
      <c r="Z12" s="71">
        <f>Y12/X12*100</f>
        <v>81.03126807568589</v>
      </c>
    </row>
    <row r="13" spans="1:26" ht="25.5">
      <c r="A13" s="21"/>
      <c r="B13" s="65" t="s">
        <v>21</v>
      </c>
      <c r="C13" s="43">
        <v>10377659</v>
      </c>
      <c r="D13" s="43">
        <v>10529546.34</v>
      </c>
      <c r="E13" s="66">
        <f t="shared" si="0"/>
        <v>101.46359925682663</v>
      </c>
      <c r="F13" s="59">
        <v>10266110</v>
      </c>
      <c r="G13" s="59">
        <v>9309792.63</v>
      </c>
      <c r="H13" s="67">
        <f t="shared" si="1"/>
        <v>90.684715340085</v>
      </c>
      <c r="I13" s="61">
        <v>2063920</v>
      </c>
      <c r="J13" s="61">
        <v>1882023.64</v>
      </c>
      <c r="K13" s="67">
        <f t="shared" si="2"/>
        <v>91.18685026551417</v>
      </c>
      <c r="L13" s="72"/>
      <c r="M13" s="72"/>
      <c r="N13" s="67"/>
      <c r="O13" s="69">
        <v>2754668</v>
      </c>
      <c r="P13" s="69">
        <v>2150055.83</v>
      </c>
      <c r="Q13" s="67">
        <f t="shared" si="3"/>
        <v>78.05135972828667</v>
      </c>
      <c r="R13" s="70"/>
      <c r="S13" s="70"/>
      <c r="T13" s="67"/>
      <c r="U13" s="69">
        <v>4994241</v>
      </c>
      <c r="V13" s="69">
        <v>4840754.66</v>
      </c>
      <c r="W13" s="67">
        <f t="shared" si="4"/>
        <v>96.92673341154342</v>
      </c>
      <c r="X13" s="69"/>
      <c r="Y13" s="69"/>
      <c r="Z13" s="71"/>
    </row>
    <row r="14" spans="1:26" ht="25.5">
      <c r="A14" s="21"/>
      <c r="B14" s="65" t="s">
        <v>22</v>
      </c>
      <c r="C14" s="43">
        <v>7031971</v>
      </c>
      <c r="D14" s="43">
        <v>8750315.32</v>
      </c>
      <c r="E14" s="66">
        <f t="shared" si="0"/>
        <v>124.43616903425796</v>
      </c>
      <c r="F14" s="59">
        <v>8199701</v>
      </c>
      <c r="G14" s="59">
        <v>5828101.74</v>
      </c>
      <c r="H14" s="67">
        <f t="shared" si="1"/>
        <v>71.07700317365232</v>
      </c>
      <c r="I14" s="61">
        <v>1435973</v>
      </c>
      <c r="J14" s="61">
        <v>1222193.55</v>
      </c>
      <c r="K14" s="67">
        <f t="shared" si="2"/>
        <v>85.11257175448286</v>
      </c>
      <c r="L14" s="73">
        <v>533647</v>
      </c>
      <c r="M14" s="73">
        <v>435210.47</v>
      </c>
      <c r="N14" s="67">
        <f>M14/L14*100</f>
        <v>81.5539991792327</v>
      </c>
      <c r="O14" s="69">
        <v>2983278</v>
      </c>
      <c r="P14" s="69">
        <v>2358012.22</v>
      </c>
      <c r="Q14" s="67">
        <f t="shared" si="3"/>
        <v>79.04098176569534</v>
      </c>
      <c r="R14" s="70"/>
      <c r="S14" s="70"/>
      <c r="T14" s="67"/>
      <c r="U14" s="69">
        <v>2396654</v>
      </c>
      <c r="V14" s="69">
        <v>1237418.61</v>
      </c>
      <c r="W14" s="67">
        <f t="shared" si="4"/>
        <v>51.63109109616991</v>
      </c>
      <c r="X14" s="69">
        <v>738725</v>
      </c>
      <c r="Y14" s="69">
        <v>517523.35</v>
      </c>
      <c r="Z14" s="71">
        <f>Y14/X14*100</f>
        <v>70.05629293715523</v>
      </c>
    </row>
    <row r="15" spans="1:26" ht="25.5">
      <c r="A15" s="21"/>
      <c r="B15" s="65" t="s">
        <v>23</v>
      </c>
      <c r="C15" s="43">
        <v>2058961</v>
      </c>
      <c r="D15" s="43">
        <v>1951925.02</v>
      </c>
      <c r="E15" s="66">
        <f t="shared" si="0"/>
        <v>94.80145665702264</v>
      </c>
      <c r="F15" s="59">
        <v>2130076</v>
      </c>
      <c r="G15" s="59">
        <v>1280966.32</v>
      </c>
      <c r="H15" s="67">
        <f t="shared" si="1"/>
        <v>60.13711811221759</v>
      </c>
      <c r="I15" s="61">
        <v>434051</v>
      </c>
      <c r="J15" s="61">
        <v>381686.85</v>
      </c>
      <c r="K15" s="67">
        <f t="shared" si="2"/>
        <v>87.93594531518185</v>
      </c>
      <c r="L15" s="74"/>
      <c r="M15" s="75"/>
      <c r="N15" s="76"/>
      <c r="O15" s="69">
        <v>1131782</v>
      </c>
      <c r="P15" s="69">
        <v>656027.95</v>
      </c>
      <c r="Q15" s="67">
        <f t="shared" si="3"/>
        <v>57.964161826217406</v>
      </c>
      <c r="R15" s="70"/>
      <c r="S15" s="70"/>
      <c r="T15" s="67"/>
      <c r="U15" s="69">
        <v>71998</v>
      </c>
      <c r="V15" s="69">
        <v>38028.99</v>
      </c>
      <c r="W15" s="67">
        <f t="shared" si="4"/>
        <v>52.819508875246534</v>
      </c>
      <c r="X15" s="69">
        <v>278245</v>
      </c>
      <c r="Y15" s="69">
        <v>199766.05</v>
      </c>
      <c r="Z15" s="71">
        <f>Y15/X15*100</f>
        <v>71.7950187784147</v>
      </c>
    </row>
    <row r="16" spans="1:26" ht="25.5">
      <c r="A16" s="21"/>
      <c r="B16" s="65" t="s">
        <v>24</v>
      </c>
      <c r="C16" s="43">
        <v>2109264</v>
      </c>
      <c r="D16" s="43">
        <v>2068377.92</v>
      </c>
      <c r="E16" s="66">
        <f t="shared" si="0"/>
        <v>98.06159494496657</v>
      </c>
      <c r="F16" s="59">
        <v>2323163</v>
      </c>
      <c r="G16" s="59">
        <v>1527023.26</v>
      </c>
      <c r="H16" s="67">
        <f t="shared" si="1"/>
        <v>65.7303538322537</v>
      </c>
      <c r="I16" s="61">
        <v>917492</v>
      </c>
      <c r="J16" s="61">
        <v>603311.97</v>
      </c>
      <c r="K16" s="67">
        <f t="shared" si="2"/>
        <v>65.75664637947797</v>
      </c>
      <c r="L16" s="74"/>
      <c r="M16" s="75"/>
      <c r="N16" s="77"/>
      <c r="O16" s="78"/>
      <c r="P16" s="78"/>
      <c r="Q16" s="67"/>
      <c r="R16" s="70"/>
      <c r="S16" s="70"/>
      <c r="T16" s="67"/>
      <c r="U16" s="69">
        <v>869804</v>
      </c>
      <c r="V16" s="69">
        <v>663351.78</v>
      </c>
      <c r="W16" s="67">
        <f t="shared" si="4"/>
        <v>76.26451246487714</v>
      </c>
      <c r="X16" s="69">
        <v>234120</v>
      </c>
      <c r="Y16" s="69">
        <v>193353.16</v>
      </c>
      <c r="Z16" s="71">
        <f>Y16/X16*100</f>
        <v>82.587203143687</v>
      </c>
    </row>
    <row r="17" spans="1:26" ht="26.25" thickBot="1">
      <c r="A17" s="79"/>
      <c r="B17" s="80" t="s">
        <v>25</v>
      </c>
      <c r="C17" s="43">
        <v>20649484</v>
      </c>
      <c r="D17" s="43">
        <v>18998041.34</v>
      </c>
      <c r="E17" s="81">
        <f t="shared" si="0"/>
        <v>92.00249914235144</v>
      </c>
      <c r="F17" s="59">
        <v>18179756</v>
      </c>
      <c r="G17" s="59">
        <v>12395633.1</v>
      </c>
      <c r="H17" s="82">
        <f t="shared" si="1"/>
        <v>68.183715447006</v>
      </c>
      <c r="I17" s="83">
        <v>2921920</v>
      </c>
      <c r="J17" s="83">
        <v>1635959.99</v>
      </c>
      <c r="K17" s="82">
        <f t="shared" si="2"/>
        <v>55.98921223031431</v>
      </c>
      <c r="L17" s="84"/>
      <c r="M17" s="85"/>
      <c r="N17" s="86"/>
      <c r="O17" s="87">
        <v>5278917</v>
      </c>
      <c r="P17" s="87">
        <v>4137959.59</v>
      </c>
      <c r="Q17" s="82">
        <f>P17/O17*100</f>
        <v>78.3865249254724</v>
      </c>
      <c r="R17" s="88"/>
      <c r="S17" s="88"/>
      <c r="T17" s="82"/>
      <c r="U17" s="87">
        <v>7135944</v>
      </c>
      <c r="V17" s="87">
        <v>4609842.37</v>
      </c>
      <c r="W17" s="82">
        <f t="shared" si="4"/>
        <v>64.60031594978885</v>
      </c>
      <c r="X17" s="87">
        <v>1561519</v>
      </c>
      <c r="Y17" s="87">
        <v>1088241.8</v>
      </c>
      <c r="Z17" s="89">
        <f>Y17/X17*100</f>
        <v>69.69123014193231</v>
      </c>
    </row>
    <row r="18" spans="1:26" ht="26.25" thickBot="1">
      <c r="A18" s="90"/>
      <c r="B18" s="91" t="s">
        <v>26</v>
      </c>
      <c r="C18" s="92">
        <f>SUM(C11:C17)</f>
        <v>53456515</v>
      </c>
      <c r="D18" s="93">
        <f>SUM(D11:D17)</f>
        <v>54216632.06</v>
      </c>
      <c r="E18" s="94">
        <f t="shared" si="0"/>
        <v>101.42193530573402</v>
      </c>
      <c r="F18" s="95">
        <f>SUM(F11:F17)</f>
        <v>52411875</v>
      </c>
      <c r="G18" s="95">
        <f>SUM(G11:G17)</f>
        <v>37862193.65</v>
      </c>
      <c r="H18" s="96">
        <f t="shared" si="1"/>
        <v>72.23972363133355</v>
      </c>
      <c r="I18" s="95">
        <f>SUM(I11:I17)</f>
        <v>10307470</v>
      </c>
      <c r="J18" s="95">
        <f>SUM(J11:J17)</f>
        <v>7800121.1899999995</v>
      </c>
      <c r="K18" s="96">
        <f t="shared" si="2"/>
        <v>75.67444959820402</v>
      </c>
      <c r="L18" s="97">
        <f>SUM(L11:L17)</f>
        <v>533647</v>
      </c>
      <c r="M18" s="95">
        <f>SUM(M11:M17)</f>
        <v>435210.47</v>
      </c>
      <c r="N18" s="96">
        <f>M18/L18*100</f>
        <v>81.5539991792327</v>
      </c>
      <c r="O18" s="95">
        <f>SUM(O11:O17)</f>
        <v>15172828</v>
      </c>
      <c r="P18" s="95">
        <f>SUM(P11:P17)</f>
        <v>11767292.45</v>
      </c>
      <c r="Q18" s="96">
        <f>P18/O18*100</f>
        <v>77.5550375315663</v>
      </c>
      <c r="R18" s="98">
        <f>SUM(R11:R17)</f>
        <v>0</v>
      </c>
      <c r="S18" s="98">
        <f>SUM(S11:S17)</f>
        <v>0</v>
      </c>
      <c r="T18" s="96"/>
      <c r="U18" s="95">
        <f>SUM(U11:U17)</f>
        <v>19039435</v>
      </c>
      <c r="V18" s="95">
        <f>SUM(V11:V17)</f>
        <v>13306264.010000002</v>
      </c>
      <c r="W18" s="96">
        <f t="shared" si="4"/>
        <v>69.88791426846439</v>
      </c>
      <c r="X18" s="95">
        <f>SUM(X11:X17)</f>
        <v>3843930</v>
      </c>
      <c r="Y18" s="95">
        <f>SUM(Y11:Y17)</f>
        <v>2841914.16</v>
      </c>
      <c r="Z18" s="56">
        <f>Y18/X18*100</f>
        <v>73.93251594071693</v>
      </c>
    </row>
    <row r="19" spans="1:26" ht="25.5">
      <c r="A19" s="21"/>
      <c r="B19" s="57" t="s">
        <v>27</v>
      </c>
      <c r="C19" s="43">
        <v>916836</v>
      </c>
      <c r="D19" s="43">
        <v>708130.02</v>
      </c>
      <c r="E19" s="99">
        <f t="shared" si="0"/>
        <v>77.23627998900568</v>
      </c>
      <c r="F19" s="100">
        <v>896384</v>
      </c>
      <c r="G19" s="100">
        <v>477986.86</v>
      </c>
      <c r="H19" s="60">
        <f t="shared" si="1"/>
        <v>53.32389467014137</v>
      </c>
      <c r="I19" s="101">
        <v>511034</v>
      </c>
      <c r="J19" s="101">
        <v>477986.86</v>
      </c>
      <c r="K19" s="60">
        <f t="shared" si="2"/>
        <v>93.53327958609408</v>
      </c>
      <c r="L19" s="102"/>
      <c r="M19" s="103"/>
      <c r="N19" s="104"/>
      <c r="O19" s="105"/>
      <c r="P19" s="105"/>
      <c r="Q19" s="60"/>
      <c r="R19" s="106"/>
      <c r="S19" s="106"/>
      <c r="T19" s="60"/>
      <c r="U19" s="62">
        <v>100</v>
      </c>
      <c r="V19" s="62">
        <v>0</v>
      </c>
      <c r="W19" s="60"/>
      <c r="X19" s="107"/>
      <c r="Y19" s="107"/>
      <c r="Z19" s="64"/>
    </row>
    <row r="20" spans="1:26" ht="25.5">
      <c r="A20" s="21"/>
      <c r="B20" s="65" t="s">
        <v>28</v>
      </c>
      <c r="C20" s="43">
        <v>3373090</v>
      </c>
      <c r="D20" s="43">
        <v>3456187.29</v>
      </c>
      <c r="E20" s="108">
        <f t="shared" si="0"/>
        <v>102.46353610487714</v>
      </c>
      <c r="F20" s="100">
        <v>3691190</v>
      </c>
      <c r="G20" s="100">
        <v>3037084.1</v>
      </c>
      <c r="H20" s="67">
        <f t="shared" si="1"/>
        <v>82.27926766164842</v>
      </c>
      <c r="I20" s="101">
        <v>726107</v>
      </c>
      <c r="J20" s="101">
        <v>635637.17</v>
      </c>
      <c r="K20" s="67">
        <f t="shared" si="2"/>
        <v>87.54042723730801</v>
      </c>
      <c r="L20" s="109"/>
      <c r="M20" s="75"/>
      <c r="N20" s="77"/>
      <c r="O20" s="69">
        <v>1644398</v>
      </c>
      <c r="P20" s="69">
        <v>1456681.25</v>
      </c>
      <c r="Q20" s="67">
        <f>P20/O20*100</f>
        <v>88.58446981813405</v>
      </c>
      <c r="R20" s="70"/>
      <c r="S20" s="70"/>
      <c r="T20" s="67"/>
      <c r="U20" s="69">
        <v>599499</v>
      </c>
      <c r="V20" s="69">
        <v>525637.98</v>
      </c>
      <c r="W20" s="67">
        <f aca="true" t="shared" si="5" ref="W20:W27">V20/U20*100</f>
        <v>87.67954241791895</v>
      </c>
      <c r="X20" s="69">
        <v>488982</v>
      </c>
      <c r="Y20" s="69">
        <v>394939.92</v>
      </c>
      <c r="Z20" s="71">
        <f aca="true" t="shared" si="6" ref="Z20:Z29">Y20/X20*100</f>
        <v>80.76778286317288</v>
      </c>
    </row>
    <row r="21" spans="1:26" ht="25.5">
      <c r="A21" s="21"/>
      <c r="B21" s="65" t="s">
        <v>29</v>
      </c>
      <c r="C21" s="43">
        <v>651963</v>
      </c>
      <c r="D21" s="43">
        <v>680036.73</v>
      </c>
      <c r="E21" s="108">
        <f t="shared" si="0"/>
        <v>104.30603117048054</v>
      </c>
      <c r="F21" s="100">
        <v>702231</v>
      </c>
      <c r="G21" s="100">
        <v>539954.84</v>
      </c>
      <c r="H21" s="67">
        <f t="shared" si="1"/>
        <v>76.89134202278167</v>
      </c>
      <c r="I21" s="101">
        <v>284588</v>
      </c>
      <c r="J21" s="101">
        <v>225699.76</v>
      </c>
      <c r="K21" s="67">
        <f t="shared" si="2"/>
        <v>79.30754634770265</v>
      </c>
      <c r="L21" s="109"/>
      <c r="M21" s="75"/>
      <c r="N21" s="77"/>
      <c r="O21" s="78"/>
      <c r="P21" s="78"/>
      <c r="Q21" s="67"/>
      <c r="R21" s="70"/>
      <c r="S21" s="70"/>
      <c r="T21" s="67"/>
      <c r="U21" s="69">
        <v>10580</v>
      </c>
      <c r="V21" s="69">
        <v>10540.92</v>
      </c>
      <c r="W21" s="67">
        <f t="shared" si="5"/>
        <v>99.63062381852552</v>
      </c>
      <c r="X21" s="69">
        <v>407063</v>
      </c>
      <c r="Y21" s="69">
        <v>303714.16</v>
      </c>
      <c r="Z21" s="71">
        <f t="shared" si="6"/>
        <v>74.61109459715081</v>
      </c>
    </row>
    <row r="22" spans="1:26" ht="25.5">
      <c r="A22" s="21"/>
      <c r="B22" s="65" t="s">
        <v>30</v>
      </c>
      <c r="C22" s="43">
        <v>1691204</v>
      </c>
      <c r="D22" s="43">
        <v>1737691.73</v>
      </c>
      <c r="E22" s="108">
        <f t="shared" si="0"/>
        <v>102.74879494135538</v>
      </c>
      <c r="F22" s="100">
        <v>1726536</v>
      </c>
      <c r="G22" s="100">
        <v>1084573.54</v>
      </c>
      <c r="H22" s="67">
        <f t="shared" si="1"/>
        <v>62.81789316874945</v>
      </c>
      <c r="I22" s="101">
        <v>648992</v>
      </c>
      <c r="J22" s="101">
        <v>454121.05</v>
      </c>
      <c r="K22" s="67">
        <f t="shared" si="2"/>
        <v>69.97328934717223</v>
      </c>
      <c r="L22" s="109"/>
      <c r="M22" s="75"/>
      <c r="N22" s="77"/>
      <c r="O22" s="69"/>
      <c r="P22" s="69"/>
      <c r="Q22" s="67"/>
      <c r="R22" s="70"/>
      <c r="S22" s="70"/>
      <c r="T22" s="67"/>
      <c r="U22" s="69">
        <v>645781</v>
      </c>
      <c r="V22" s="69">
        <v>423117.62</v>
      </c>
      <c r="W22" s="67">
        <f t="shared" si="5"/>
        <v>65.52029558008056</v>
      </c>
      <c r="X22" s="69">
        <v>352031</v>
      </c>
      <c r="Y22" s="69">
        <v>146661.73</v>
      </c>
      <c r="Z22" s="71">
        <f t="shared" si="6"/>
        <v>41.66159514360952</v>
      </c>
    </row>
    <row r="23" spans="1:26" ht="27.75" customHeight="1">
      <c r="A23" s="21"/>
      <c r="B23" s="65" t="s">
        <v>31</v>
      </c>
      <c r="C23" s="43">
        <v>1773109</v>
      </c>
      <c r="D23" s="43">
        <v>1854953.31</v>
      </c>
      <c r="E23" s="108">
        <f t="shared" si="0"/>
        <v>104.61586456331788</v>
      </c>
      <c r="F23" s="100">
        <v>2299789</v>
      </c>
      <c r="G23" s="100">
        <v>1742372.89</v>
      </c>
      <c r="H23" s="67">
        <f t="shared" si="1"/>
        <v>75.76229341039547</v>
      </c>
      <c r="I23" s="101">
        <v>1072263</v>
      </c>
      <c r="J23" s="101">
        <v>848298.12</v>
      </c>
      <c r="K23" s="67">
        <f t="shared" si="2"/>
        <v>79.11287809054308</v>
      </c>
      <c r="L23" s="109"/>
      <c r="M23" s="75"/>
      <c r="N23" s="77"/>
      <c r="O23" s="69"/>
      <c r="P23" s="69"/>
      <c r="Q23" s="67"/>
      <c r="R23" s="70"/>
      <c r="S23" s="70"/>
      <c r="T23" s="67"/>
      <c r="U23" s="69">
        <v>814440</v>
      </c>
      <c r="V23" s="69">
        <v>580354.85</v>
      </c>
      <c r="W23" s="67">
        <f t="shared" si="5"/>
        <v>71.25814670202838</v>
      </c>
      <c r="X23" s="69">
        <v>309861</v>
      </c>
      <c r="Y23" s="69">
        <v>239809.9</v>
      </c>
      <c r="Z23" s="71">
        <f t="shared" si="6"/>
        <v>77.39273416144658</v>
      </c>
    </row>
    <row r="24" spans="1:30" ht="25.5">
      <c r="A24" s="21"/>
      <c r="B24" s="65" t="s">
        <v>32</v>
      </c>
      <c r="C24" s="43">
        <v>1166813</v>
      </c>
      <c r="D24" s="43">
        <v>1000264.66</v>
      </c>
      <c r="E24" s="108">
        <f t="shared" si="0"/>
        <v>85.7262183400425</v>
      </c>
      <c r="F24" s="100">
        <v>1433590</v>
      </c>
      <c r="G24" s="100">
        <v>1025066.26</v>
      </c>
      <c r="H24" s="67">
        <f t="shared" si="1"/>
        <v>71.50344659212188</v>
      </c>
      <c r="I24" s="101">
        <v>641864</v>
      </c>
      <c r="J24" s="101">
        <v>527535.73</v>
      </c>
      <c r="K24" s="67">
        <f t="shared" si="2"/>
        <v>82.18808501489411</v>
      </c>
      <c r="L24" s="109"/>
      <c r="M24" s="75"/>
      <c r="N24" s="77"/>
      <c r="O24" s="78"/>
      <c r="P24" s="78"/>
      <c r="Q24" s="67"/>
      <c r="R24" s="70"/>
      <c r="S24" s="70"/>
      <c r="T24" s="67"/>
      <c r="U24" s="69">
        <v>229571</v>
      </c>
      <c r="V24" s="69">
        <v>216591.65</v>
      </c>
      <c r="W24" s="67">
        <f t="shared" si="5"/>
        <v>94.34625889158474</v>
      </c>
      <c r="X24" s="69">
        <v>328635</v>
      </c>
      <c r="Y24" s="69">
        <v>250244.72</v>
      </c>
      <c r="Z24" s="71">
        <f t="shared" si="6"/>
        <v>76.14670378991892</v>
      </c>
      <c r="AD24" s="110"/>
    </row>
    <row r="25" spans="1:26" ht="26.25" thickBot="1">
      <c r="A25" s="79"/>
      <c r="B25" s="80" t="s">
        <v>33</v>
      </c>
      <c r="C25" s="43">
        <v>10795421</v>
      </c>
      <c r="D25" s="43">
        <v>10975437.98</v>
      </c>
      <c r="E25" s="111">
        <f t="shared" si="0"/>
        <v>101.66753089110652</v>
      </c>
      <c r="F25" s="100">
        <v>15226506</v>
      </c>
      <c r="G25" s="100">
        <v>10682801.97</v>
      </c>
      <c r="H25" s="82">
        <f t="shared" si="1"/>
        <v>70.15924710501544</v>
      </c>
      <c r="I25" s="101">
        <v>2117100</v>
      </c>
      <c r="J25" s="101">
        <v>1599498.82</v>
      </c>
      <c r="K25" s="82">
        <f t="shared" si="2"/>
        <v>75.55140616881584</v>
      </c>
      <c r="L25" s="112"/>
      <c r="M25" s="85"/>
      <c r="N25" s="86"/>
      <c r="O25" s="87">
        <v>3197475</v>
      </c>
      <c r="P25" s="87">
        <v>2295253.88</v>
      </c>
      <c r="Q25" s="82">
        <f>P25/O25*100</f>
        <v>71.78332528010382</v>
      </c>
      <c r="R25" s="88"/>
      <c r="S25" s="88"/>
      <c r="T25" s="82"/>
      <c r="U25" s="87">
        <v>9115617</v>
      </c>
      <c r="V25" s="87">
        <v>6372191.0600000005</v>
      </c>
      <c r="W25" s="82">
        <f t="shared" si="5"/>
        <v>69.90411137282315</v>
      </c>
      <c r="X25" s="87">
        <v>221681</v>
      </c>
      <c r="Y25" s="87">
        <v>137295.81</v>
      </c>
      <c r="Z25" s="89">
        <f t="shared" si="6"/>
        <v>61.93395464654166</v>
      </c>
    </row>
    <row r="26" spans="1:26" ht="37.5" customHeight="1" thickBot="1">
      <c r="A26" s="21"/>
      <c r="B26" s="91" t="s">
        <v>34</v>
      </c>
      <c r="C26" s="92">
        <f>SUM(C19:C25)</f>
        <v>20368436</v>
      </c>
      <c r="D26" s="92">
        <f>SUM(D19:D25)</f>
        <v>20412701.72</v>
      </c>
      <c r="E26" s="113">
        <f t="shared" si="0"/>
        <v>100.21732508082604</v>
      </c>
      <c r="F26" s="92">
        <f>SUM(F19:F25)</f>
        <v>25976226</v>
      </c>
      <c r="G26" s="95">
        <f>SUM(G19:G25)</f>
        <v>18589840.46</v>
      </c>
      <c r="H26" s="96">
        <f t="shared" si="1"/>
        <v>71.56482415882893</v>
      </c>
      <c r="I26" s="95">
        <f>SUM(I19:I25)</f>
        <v>6001948</v>
      </c>
      <c r="J26" s="95">
        <f>SUM(J19:J25)</f>
        <v>4768777.51</v>
      </c>
      <c r="K26" s="96">
        <f t="shared" si="2"/>
        <v>79.45382915680042</v>
      </c>
      <c r="L26" s="98">
        <f>SUM(L19:L25)</f>
        <v>0</v>
      </c>
      <c r="M26" s="98">
        <f>SUM(M19:M25)</f>
        <v>0</v>
      </c>
      <c r="N26" s="97">
        <f>SUM(N19:N25)</f>
        <v>0</v>
      </c>
      <c r="O26" s="95">
        <f>SUM(O19:O25)</f>
        <v>4841873</v>
      </c>
      <c r="P26" s="95">
        <f>SUM(P19:P25)</f>
        <v>3751935.13</v>
      </c>
      <c r="Q26" s="96">
        <f>P26/O26*100</f>
        <v>77.48933377641255</v>
      </c>
      <c r="R26" s="98"/>
      <c r="S26" s="98"/>
      <c r="T26" s="96"/>
      <c r="U26" s="95">
        <f>SUM(U19:U25)</f>
        <v>11415588</v>
      </c>
      <c r="V26" s="95">
        <f>SUM(V19:V25)</f>
        <v>8128434.08</v>
      </c>
      <c r="W26" s="96">
        <f t="shared" si="5"/>
        <v>71.20469028840213</v>
      </c>
      <c r="X26" s="95">
        <f>SUM(X19:X25)</f>
        <v>2108253</v>
      </c>
      <c r="Y26" s="95">
        <f>SUM(Y19:Y25)</f>
        <v>1472666.24</v>
      </c>
      <c r="Z26" s="56">
        <f t="shared" si="6"/>
        <v>69.85244370576017</v>
      </c>
    </row>
    <row r="27" spans="1:26" ht="22.5" customHeight="1" thickBot="1">
      <c r="A27" s="21"/>
      <c r="B27" s="114" t="s">
        <v>35</v>
      </c>
      <c r="C27" s="92">
        <f>C10+C18+C26</f>
        <v>104873450</v>
      </c>
      <c r="D27" s="92">
        <f>D10+D18+D26</f>
        <v>106254040.03</v>
      </c>
      <c r="E27" s="94">
        <f t="shared" si="0"/>
        <v>101.31643426434431</v>
      </c>
      <c r="F27" s="92">
        <f>F10+F18+F26</f>
        <v>108481200</v>
      </c>
      <c r="G27" s="95">
        <f>G10+G18+G26</f>
        <v>78452108.31</v>
      </c>
      <c r="H27" s="115">
        <f t="shared" si="1"/>
        <v>72.31862139246248</v>
      </c>
      <c r="I27" s="95">
        <f>I10+I18+I26</f>
        <v>21279150</v>
      </c>
      <c r="J27" s="95">
        <f>J10+J18+J26</f>
        <v>15450958.49</v>
      </c>
      <c r="K27" s="115">
        <f t="shared" si="2"/>
        <v>72.61078797790326</v>
      </c>
      <c r="L27" s="95">
        <f>L10+L18+L26</f>
        <v>533647</v>
      </c>
      <c r="M27" s="95">
        <f>M10+M18+M26</f>
        <v>435210.47</v>
      </c>
      <c r="N27" s="116">
        <f>N10+N18+N26</f>
        <v>81.5539991792327</v>
      </c>
      <c r="O27" s="95">
        <f>O10+O18+O26</f>
        <v>31168547</v>
      </c>
      <c r="P27" s="95">
        <f>P10+P18+P26</f>
        <v>24024145.669999998</v>
      </c>
      <c r="Q27" s="115">
        <f>P27/O27*100</f>
        <v>77.07817008601651</v>
      </c>
      <c r="R27" s="95"/>
      <c r="S27" s="95"/>
      <c r="T27" s="117"/>
      <c r="U27" s="95">
        <f>U10+U18+U26</f>
        <v>43069844</v>
      </c>
      <c r="V27" s="95">
        <f>V10+V18+V26</f>
        <v>31300857.450000003</v>
      </c>
      <c r="W27" s="115">
        <f t="shared" si="5"/>
        <v>72.67464783480526</v>
      </c>
      <c r="X27" s="95">
        <f>X10+X18+X26</f>
        <v>5952183</v>
      </c>
      <c r="Y27" s="95">
        <f>Y10+Y18+Y26</f>
        <v>4314580.4</v>
      </c>
      <c r="Z27" s="118">
        <f t="shared" si="6"/>
        <v>72.48736135968939</v>
      </c>
    </row>
    <row r="28" spans="1:26" ht="28.5" customHeight="1" thickBot="1">
      <c r="A28" s="119"/>
      <c r="B28" s="120" t="s">
        <v>36</v>
      </c>
      <c r="C28" s="121">
        <v>413448362</v>
      </c>
      <c r="D28" s="121">
        <v>410355929.7</v>
      </c>
      <c r="E28" s="122">
        <f t="shared" si="0"/>
        <v>99.25203904907477</v>
      </c>
      <c r="F28" s="123">
        <v>413730707</v>
      </c>
      <c r="G28" s="124">
        <v>362702759.87000024</v>
      </c>
      <c r="H28" s="115">
        <f t="shared" si="1"/>
        <v>87.6663863071687</v>
      </c>
      <c r="I28" s="125">
        <v>2158920</v>
      </c>
      <c r="J28" s="125">
        <v>1704922.49</v>
      </c>
      <c r="K28" s="115">
        <f t="shared" si="2"/>
        <v>78.97108230040946</v>
      </c>
      <c r="L28" s="126"/>
      <c r="M28" s="127"/>
      <c r="N28" s="128"/>
      <c r="O28" s="126">
        <v>118412453</v>
      </c>
      <c r="P28" s="127">
        <v>87887095.92</v>
      </c>
      <c r="Q28" s="115">
        <f>P28/O28*100</f>
        <v>74.2211597626476</v>
      </c>
      <c r="R28" s="126">
        <v>59146194</v>
      </c>
      <c r="S28" s="127">
        <v>50148037.88</v>
      </c>
      <c r="T28" s="115">
        <f>S28/R28*100</f>
        <v>84.78658471244998</v>
      </c>
      <c r="U28" s="126"/>
      <c r="V28" s="127"/>
      <c r="W28" s="115"/>
      <c r="X28" s="126">
        <v>11034837</v>
      </c>
      <c r="Y28" s="127">
        <v>9100724.219999999</v>
      </c>
      <c r="Z28" s="118">
        <f t="shared" si="6"/>
        <v>82.47266561345671</v>
      </c>
    </row>
    <row r="29" spans="1:26" ht="24.75" customHeight="1" thickBot="1">
      <c r="A29" s="79"/>
      <c r="B29" s="129" t="s">
        <v>37</v>
      </c>
      <c r="C29" s="130">
        <f>C27+C28</f>
        <v>518321812</v>
      </c>
      <c r="D29" s="131">
        <f>D27+D28</f>
        <v>516609969.73</v>
      </c>
      <c r="E29" s="94">
        <f t="shared" si="0"/>
        <v>99.66973370011294</v>
      </c>
      <c r="F29" s="130">
        <f>F27+F28</f>
        <v>522211907</v>
      </c>
      <c r="G29" s="131">
        <f>G27+G28</f>
        <v>441154868.18000025</v>
      </c>
      <c r="H29" s="96">
        <f t="shared" si="1"/>
        <v>84.47813277838574</v>
      </c>
      <c r="I29" s="130">
        <f>I27+I28</f>
        <v>23438070</v>
      </c>
      <c r="J29" s="130">
        <f>J27+J28</f>
        <v>17155880.98</v>
      </c>
      <c r="K29" s="96">
        <f t="shared" si="2"/>
        <v>73.19664537225121</v>
      </c>
      <c r="L29" s="131">
        <f>L27+L28</f>
        <v>533647</v>
      </c>
      <c r="M29" s="131">
        <f>M27+M28</f>
        <v>435210.47</v>
      </c>
      <c r="N29" s="48">
        <f>N27+N28</f>
        <v>81.5539991792327</v>
      </c>
      <c r="O29" s="131">
        <f>O27+O28</f>
        <v>149581000</v>
      </c>
      <c r="P29" s="131">
        <f>P27+P28</f>
        <v>111911241.59</v>
      </c>
      <c r="Q29" s="96">
        <f>P29/O29*100</f>
        <v>74.81648176573228</v>
      </c>
      <c r="R29" s="131">
        <f>R27+R28</f>
        <v>59146194</v>
      </c>
      <c r="S29" s="131">
        <f>S27+S28</f>
        <v>50148037.88</v>
      </c>
      <c r="T29" s="96">
        <f>S29/R29*100</f>
        <v>84.78658471244998</v>
      </c>
      <c r="U29" s="131">
        <f>U27+U28</f>
        <v>43069844</v>
      </c>
      <c r="V29" s="131">
        <f>V27+V28</f>
        <v>31300857.450000003</v>
      </c>
      <c r="W29" s="96">
        <f>V29/U29*100</f>
        <v>72.67464783480526</v>
      </c>
      <c r="X29" s="131">
        <f>X27+X28</f>
        <v>16987020</v>
      </c>
      <c r="Y29" s="131">
        <f>Y27+Y28</f>
        <v>13415304.62</v>
      </c>
      <c r="Z29" s="56">
        <f t="shared" si="6"/>
        <v>78.97385544963154</v>
      </c>
    </row>
    <row r="30" spans="3:25" ht="12.75">
      <c r="C30" s="4"/>
      <c r="D30" s="4"/>
      <c r="I30" s="132"/>
      <c r="J30" s="133"/>
      <c r="K30" s="132"/>
      <c r="L30" s="132"/>
      <c r="M30" s="132"/>
      <c r="N30" s="132"/>
      <c r="O30" s="132"/>
      <c r="P30" s="133"/>
      <c r="Q30" s="132"/>
      <c r="R30" s="132"/>
      <c r="S30" s="133"/>
      <c r="T30" s="132"/>
      <c r="U30" s="132"/>
      <c r="V30" s="132"/>
      <c r="W30" s="132"/>
      <c r="X30" s="132"/>
      <c r="Y30" s="133"/>
    </row>
    <row r="31" spans="2:8" ht="12.75">
      <c r="B31" s="134"/>
      <c r="C31" s="135"/>
      <c r="D31" s="135"/>
      <c r="F31" s="1"/>
      <c r="G31" s="1"/>
      <c r="H31" s="1"/>
    </row>
    <row r="32" spans="6:8" ht="12.75">
      <c r="F32" s="1"/>
      <c r="G32" s="136"/>
      <c r="H32" s="1"/>
    </row>
    <row r="33" spans="6:8" ht="12.75">
      <c r="F33" s="1"/>
      <c r="G33" s="1"/>
      <c r="H33" s="1"/>
    </row>
    <row r="37" spans="6:7" ht="12.75">
      <c r="F37" s="133"/>
      <c r="G37" s="133"/>
    </row>
    <row r="38" ht="12.75">
      <c r="F38" s="133"/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2017-08-21T08:13:19Z</cp:lastPrinted>
  <dcterms:created xsi:type="dcterms:W3CDTF">2017-08-21T08:12:53Z</dcterms:created>
  <dcterms:modified xsi:type="dcterms:W3CDTF">2017-08-21T08:13:40Z</dcterms:modified>
  <cp:category/>
  <cp:version/>
  <cp:contentType/>
  <cp:contentStatus/>
</cp:coreProperties>
</file>