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<sst xmlns="http://schemas.openxmlformats.org/spreadsheetml/2006/main" count="56" uniqueCount="37">
  <si>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21 12 2015</t>
  </si>
  <si>
    <t>Інформація про надходження та використання коштів місцевих бюджетів Дергачівського району (станом на 21.12.2015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</si>
  <si>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</si>
  <si>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</si>
  <si>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</si>
  <si>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</si>
  <si>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</si>
  <si>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</si>
  <si>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</si>
  <si>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</si>
  <si>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</si>
  <si>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</si>
  <si>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січень-грудень</t>
  </si>
  <si>
    <t>виконання по доходах за 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</si>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</sst>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4" fillId="0" borderId="26" xfId="335" applyBorder="1" applyAlignment="1">
      <alignment vertical="center"/>
      <protection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0" fontId="4" fillId="0" borderId="37" xfId="335" applyBorder="1" applyAlignment="1">
      <alignment vertical="center"/>
      <protection/>
    </xf>
    <xf numFmtId="0" fontId="4" fillId="0" borderId="38" xfId="335" applyBorder="1" applyAlignment="1">
      <alignment vertical="center"/>
      <protection/>
    </xf>
    <xf numFmtId="172" fontId="6" fillId="0" borderId="39" xfId="0" applyNumberFormat="1" applyFont="1" applyFill="1" applyBorder="1" applyAlignment="1">
      <alignment vertical="center"/>
    </xf>
    <xf numFmtId="174" fontId="4" fillId="0" borderId="38" xfId="337" applyNumberFormat="1" applyFont="1" applyBorder="1" applyAlignment="1">
      <alignment vertical="center" wrapText="1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8" xfId="334" applyNumberFormat="1" applyFont="1" applyBorder="1" applyAlignment="1">
      <alignment vertical="center" wrapText="1"/>
      <protection/>
    </xf>
    <xf numFmtId="1" fontId="4" fillId="0" borderId="38" xfId="333" applyNumberFormat="1" applyFont="1" applyFill="1" applyBorder="1" applyAlignment="1">
      <alignment vertical="center" wrapText="1"/>
      <protection/>
    </xf>
    <xf numFmtId="174" fontId="0" fillId="0" borderId="38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3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4" fontId="4" fillId="0" borderId="47" xfId="334" applyNumberFormat="1" applyFont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" fontId="4" fillId="0" borderId="46" xfId="333" applyNumberFormat="1" applyFont="1" applyFill="1" applyBorder="1" applyAlignment="1">
      <alignment vertical="center" wrapText="1"/>
      <protection/>
    </xf>
    <xf numFmtId="174" fontId="0" fillId="0" borderId="46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" fontId="6" fillId="0" borderId="5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5" applyBorder="1" applyAlignment="1">
      <alignment vertical="center"/>
      <protection/>
    </xf>
    <xf numFmtId="0" fontId="4" fillId="0" borderId="24" xfId="335" applyBorder="1" applyAlignment="1">
      <alignment vertical="center"/>
      <protection/>
    </xf>
    <xf numFmtId="172" fontId="6" fillId="0" borderId="51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8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174" fontId="0" fillId="0" borderId="38" xfId="0" applyNumberFormat="1" applyFont="1" applyFill="1" applyBorder="1" applyAlignment="1">
      <alignment vertical="center" wrapText="1"/>
    </xf>
    <xf numFmtId="1" fontId="0" fillId="0" borderId="38" xfId="0" applyNumberFormat="1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2" xfId="0" applyNumberFormat="1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5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6" xfId="335" applyFont="1" applyBorder="1" applyAlignment="1">
      <alignment vertical="center"/>
      <protection/>
    </xf>
    <xf numFmtId="0" fontId="9" fillId="0" borderId="46" xfId="335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6" xfId="337" applyNumberFormat="1" applyFont="1" applyBorder="1" applyAlignment="1">
      <alignment vertical="center" wrapText="1"/>
      <protection/>
    </xf>
    <xf numFmtId="174" fontId="9" fillId="0" borderId="46" xfId="334" applyNumberFormat="1" applyFont="1" applyBorder="1" applyAlignment="1">
      <alignment vertical="center" wrapText="1"/>
      <protection/>
    </xf>
    <xf numFmtId="174" fontId="6" fillId="0" borderId="54" xfId="0" applyNumberFormat="1" applyFont="1" applyFill="1" applyBorder="1" applyAlignment="1">
      <alignment vertical="center"/>
    </xf>
    <xf numFmtId="1" fontId="9" fillId="0" borderId="54" xfId="333" applyNumberFormat="1" applyFont="1" applyFill="1" applyBorder="1" applyAlignment="1">
      <alignment vertical="center" wrapText="1"/>
      <protection/>
    </xf>
    <xf numFmtId="172" fontId="6" fillId="0" borderId="54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R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1"/>
      <c r="E8" s="22"/>
      <c r="F8" s="23"/>
      <c r="G8" s="24"/>
      <c r="H8" s="25"/>
      <c r="I8" s="16" t="s">
        <v>6</v>
      </c>
      <c r="J8" s="17"/>
      <c r="K8" s="18"/>
      <c r="L8" s="16" t="s">
        <v>7</v>
      </c>
      <c r="M8" s="17"/>
      <c r="N8" s="18"/>
      <c r="O8" s="26" t="s">
        <v>8</v>
      </c>
      <c r="P8" s="27"/>
      <c r="Q8" s="27"/>
      <c r="R8" s="27" t="s">
        <v>9</v>
      </c>
      <c r="S8" s="27"/>
      <c r="T8" s="27"/>
      <c r="U8" s="28" t="s">
        <v>10</v>
      </c>
      <c r="V8" s="27"/>
      <c r="W8" s="27"/>
      <c r="X8" s="27" t="s">
        <v>11</v>
      </c>
      <c r="Y8" s="27"/>
      <c r="Z8" s="29"/>
    </row>
    <row r="9" spans="1:26" ht="87.75" customHeight="1" thickBot="1">
      <c r="A9" s="19"/>
      <c r="B9" s="30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6" t="s">
        <v>14</v>
      </c>
      <c r="I9" s="37" t="s">
        <v>15</v>
      </c>
      <c r="J9" s="38" t="s">
        <v>16</v>
      </c>
      <c r="K9" s="39" t="s">
        <v>14</v>
      </c>
      <c r="L9" s="37" t="s">
        <v>15</v>
      </c>
      <c r="M9" s="38" t="s">
        <v>16</v>
      </c>
      <c r="N9" s="39" t="s">
        <v>14</v>
      </c>
      <c r="O9" s="37" t="s">
        <v>15</v>
      </c>
      <c r="P9" s="38" t="s">
        <v>16</v>
      </c>
      <c r="Q9" s="39" t="s">
        <v>14</v>
      </c>
      <c r="R9" s="37" t="s">
        <v>15</v>
      </c>
      <c r="S9" s="38" t="s">
        <v>16</v>
      </c>
      <c r="T9" s="39" t="s">
        <v>14</v>
      </c>
      <c r="U9" s="37" t="s">
        <v>15</v>
      </c>
      <c r="V9" s="38" t="s">
        <v>16</v>
      </c>
      <c r="W9" s="39" t="s">
        <v>14</v>
      </c>
      <c r="X9" s="37" t="s">
        <v>15</v>
      </c>
      <c r="Y9" s="38" t="s">
        <v>16</v>
      </c>
      <c r="Z9" s="40" t="s">
        <v>14</v>
      </c>
    </row>
    <row r="10" spans="1:26" ht="42.75" customHeight="1" thickBot="1">
      <c r="A10" s="41"/>
      <c r="B10" s="42" t="s">
        <v>17</v>
      </c>
      <c r="C10" s="43">
        <v>25732413</v>
      </c>
      <c r="D10" s="44">
        <v>26178686.299999997</v>
      </c>
      <c r="E10" s="45">
        <f aca="true" t="shared" si="0" ref="E10:E29">D10/C10*100</f>
        <v>101.7342846937829</v>
      </c>
      <c r="F10" s="46">
        <v>25332413</v>
      </c>
      <c r="G10" s="46">
        <v>23415212.38</v>
      </c>
      <c r="H10" s="47">
        <f aca="true" t="shared" si="1" ref="H10:H29">G10/F10*100</f>
        <v>92.43182787206256</v>
      </c>
      <c r="I10" s="48">
        <v>3062426</v>
      </c>
      <c r="J10" s="48">
        <v>2612380.93</v>
      </c>
      <c r="K10" s="49">
        <f aca="true" t="shared" si="2" ref="K10:K29">J10/I10*100</f>
        <v>85.30429567930786</v>
      </c>
      <c r="L10" s="50"/>
      <c r="M10" s="51"/>
      <c r="N10" s="52"/>
      <c r="O10" s="53">
        <v>10668978</v>
      </c>
      <c r="P10" s="53">
        <v>9661370.299999999</v>
      </c>
      <c r="Q10" s="54">
        <f aca="true" t="shared" si="3" ref="Q10:Q15">P10/O10*100</f>
        <v>90.55572426899745</v>
      </c>
      <c r="R10" s="55"/>
      <c r="S10" s="55"/>
      <c r="T10" s="49"/>
      <c r="U10" s="53">
        <v>10740520</v>
      </c>
      <c r="V10" s="53">
        <v>10372603.26</v>
      </c>
      <c r="W10" s="49">
        <f aca="true" t="shared" si="4" ref="W10:W18">V10/U10*100</f>
        <v>96.57449788278407</v>
      </c>
      <c r="X10" s="53"/>
      <c r="Y10" s="53"/>
      <c r="Z10" s="56"/>
    </row>
    <row r="11" spans="1:26" ht="39.75" customHeight="1">
      <c r="A11" s="19"/>
      <c r="B11" s="57" t="s">
        <v>18</v>
      </c>
      <c r="C11" s="58">
        <v>4254040</v>
      </c>
      <c r="D11" s="59">
        <v>4717906.15</v>
      </c>
      <c r="E11" s="60">
        <f t="shared" si="0"/>
        <v>110.90413230717155</v>
      </c>
      <c r="F11" s="61">
        <v>3282597</v>
      </c>
      <c r="G11" s="61">
        <v>3011126.87</v>
      </c>
      <c r="H11" s="62">
        <f t="shared" si="1"/>
        <v>91.73001955463921</v>
      </c>
      <c r="I11" s="63">
        <v>1017007</v>
      </c>
      <c r="J11" s="63">
        <v>903514.89</v>
      </c>
      <c r="K11" s="62">
        <f t="shared" si="2"/>
        <v>88.84057730182782</v>
      </c>
      <c r="L11" s="64"/>
      <c r="M11" s="64"/>
      <c r="N11" s="62"/>
      <c r="O11" s="64">
        <v>1360621</v>
      </c>
      <c r="P11" s="64">
        <v>1259366.05</v>
      </c>
      <c r="Q11" s="62">
        <f t="shared" si="3"/>
        <v>92.55818115404657</v>
      </c>
      <c r="R11" s="65"/>
      <c r="S11" s="65"/>
      <c r="T11" s="62"/>
      <c r="U11" s="64">
        <v>355557</v>
      </c>
      <c r="V11" s="64">
        <v>345849.78</v>
      </c>
      <c r="W11" s="62">
        <f t="shared" si="4"/>
        <v>97.26985546621218</v>
      </c>
      <c r="X11" s="64">
        <v>493426</v>
      </c>
      <c r="Y11" s="64">
        <v>446414.51</v>
      </c>
      <c r="Z11" s="66">
        <f aca="true" t="shared" si="5" ref="Z11:Z18">Y11/X11*100</f>
        <v>90.47243355639955</v>
      </c>
    </row>
    <row r="12" spans="1:26" ht="25.5">
      <c r="A12" s="19"/>
      <c r="B12" s="67" t="s">
        <v>19</v>
      </c>
      <c r="C12" s="58">
        <v>3344798</v>
      </c>
      <c r="D12" s="59">
        <v>4351734.45</v>
      </c>
      <c r="E12" s="68">
        <f t="shared" si="0"/>
        <v>130.10455190418077</v>
      </c>
      <c r="F12" s="61">
        <v>3149701</v>
      </c>
      <c r="G12" s="61">
        <v>2761781.68</v>
      </c>
      <c r="H12" s="69">
        <f t="shared" si="1"/>
        <v>87.6839319033775</v>
      </c>
      <c r="I12" s="63">
        <v>1206281</v>
      </c>
      <c r="J12" s="63">
        <v>1002734.94</v>
      </c>
      <c r="K12" s="69">
        <f t="shared" si="2"/>
        <v>83.12614888239142</v>
      </c>
      <c r="L12" s="70"/>
      <c r="M12" s="70"/>
      <c r="N12" s="69"/>
      <c r="O12" s="71">
        <v>1143759</v>
      </c>
      <c r="P12" s="71">
        <v>1063482.12</v>
      </c>
      <c r="Q12" s="69">
        <f t="shared" si="3"/>
        <v>92.98131162246594</v>
      </c>
      <c r="R12" s="72"/>
      <c r="S12" s="72"/>
      <c r="T12" s="69"/>
      <c r="U12" s="71">
        <v>218671</v>
      </c>
      <c r="V12" s="71">
        <v>193404.39</v>
      </c>
      <c r="W12" s="69">
        <f t="shared" si="4"/>
        <v>88.44537684466619</v>
      </c>
      <c r="X12" s="71">
        <v>496005</v>
      </c>
      <c r="Y12" s="71">
        <v>435035.68</v>
      </c>
      <c r="Z12" s="73">
        <f t="shared" si="5"/>
        <v>87.70792229917038</v>
      </c>
    </row>
    <row r="13" spans="1:26" ht="25.5">
      <c r="A13" s="19"/>
      <c r="B13" s="67" t="s">
        <v>20</v>
      </c>
      <c r="C13" s="58">
        <v>11041415</v>
      </c>
      <c r="D13" s="59">
        <v>10626671.45</v>
      </c>
      <c r="E13" s="68">
        <f t="shared" si="0"/>
        <v>96.24374638576667</v>
      </c>
      <c r="F13" s="61">
        <v>10778583</v>
      </c>
      <c r="G13" s="61">
        <v>10363895.909999998</v>
      </c>
      <c r="H13" s="69">
        <f t="shared" si="1"/>
        <v>96.15267526352952</v>
      </c>
      <c r="I13" s="63">
        <v>2535741</v>
      </c>
      <c r="J13" s="63">
        <v>2452114.33</v>
      </c>
      <c r="K13" s="69">
        <f t="shared" si="2"/>
        <v>96.70208156116891</v>
      </c>
      <c r="L13" s="74"/>
      <c r="M13" s="74"/>
      <c r="N13" s="69"/>
      <c r="O13" s="71">
        <v>2542108</v>
      </c>
      <c r="P13" s="71">
        <v>2360925.96</v>
      </c>
      <c r="Q13" s="69">
        <f t="shared" si="3"/>
        <v>92.87276386369108</v>
      </c>
      <c r="R13" s="72"/>
      <c r="S13" s="72"/>
      <c r="T13" s="69"/>
      <c r="U13" s="71">
        <v>4076972</v>
      </c>
      <c r="V13" s="71">
        <v>4025842.49</v>
      </c>
      <c r="W13" s="69">
        <f t="shared" si="4"/>
        <v>98.74589499265632</v>
      </c>
      <c r="X13" s="71">
        <v>1263564</v>
      </c>
      <c r="Y13" s="71">
        <v>1189552.92</v>
      </c>
      <c r="Z13" s="73">
        <f t="shared" si="5"/>
        <v>94.14267263074922</v>
      </c>
    </row>
    <row r="14" spans="1:26" ht="25.5">
      <c r="A14" s="19"/>
      <c r="B14" s="67" t="s">
        <v>21</v>
      </c>
      <c r="C14" s="58">
        <v>6336268</v>
      </c>
      <c r="D14" s="59">
        <v>6932477.44</v>
      </c>
      <c r="E14" s="68">
        <f t="shared" si="0"/>
        <v>109.40947321041345</v>
      </c>
      <c r="F14" s="61">
        <v>6552816</v>
      </c>
      <c r="G14" s="61">
        <v>5850773.909999998</v>
      </c>
      <c r="H14" s="69">
        <f t="shared" si="1"/>
        <v>89.28640618018267</v>
      </c>
      <c r="I14" s="63">
        <v>1277708</v>
      </c>
      <c r="J14" s="63">
        <v>1177482.18</v>
      </c>
      <c r="K14" s="69">
        <f t="shared" si="2"/>
        <v>92.1558118130277</v>
      </c>
      <c r="L14" s="71">
        <v>450816</v>
      </c>
      <c r="M14" s="71">
        <v>393341.05</v>
      </c>
      <c r="N14" s="69">
        <f>M14/L14*100</f>
        <v>87.25090724375355</v>
      </c>
      <c r="O14" s="71">
        <v>3158529</v>
      </c>
      <c r="P14" s="71">
        <v>2849323.7</v>
      </c>
      <c r="Q14" s="69">
        <f t="shared" si="3"/>
        <v>90.21046506142575</v>
      </c>
      <c r="R14" s="72"/>
      <c r="S14" s="72"/>
      <c r="T14" s="69"/>
      <c r="U14" s="71">
        <v>731138</v>
      </c>
      <c r="V14" s="71">
        <v>621279.96</v>
      </c>
      <c r="W14" s="69">
        <f t="shared" si="4"/>
        <v>84.97437693021016</v>
      </c>
      <c r="X14" s="71">
        <v>843829</v>
      </c>
      <c r="Y14" s="71">
        <v>737720.8</v>
      </c>
      <c r="Z14" s="73">
        <f t="shared" si="5"/>
        <v>87.42539068934583</v>
      </c>
    </row>
    <row r="15" spans="1:26" ht="25.5">
      <c r="A15" s="19"/>
      <c r="B15" s="67" t="s">
        <v>22</v>
      </c>
      <c r="C15" s="58">
        <v>1146686</v>
      </c>
      <c r="D15" s="59">
        <v>1126246.33</v>
      </c>
      <c r="E15" s="68">
        <f t="shared" si="0"/>
        <v>98.21750069330227</v>
      </c>
      <c r="F15" s="61">
        <v>1134886</v>
      </c>
      <c r="G15" s="61">
        <v>1029526.7</v>
      </c>
      <c r="H15" s="69">
        <f t="shared" si="1"/>
        <v>90.71630983200075</v>
      </c>
      <c r="I15" s="63">
        <v>386283</v>
      </c>
      <c r="J15" s="63">
        <v>349861.2</v>
      </c>
      <c r="K15" s="69">
        <f t="shared" si="2"/>
        <v>90.57121333322978</v>
      </c>
      <c r="L15" s="75"/>
      <c r="M15" s="76"/>
      <c r="N15" s="77"/>
      <c r="O15" s="71">
        <v>460218</v>
      </c>
      <c r="P15" s="71">
        <v>429301.5</v>
      </c>
      <c r="Q15" s="69">
        <f t="shared" si="3"/>
        <v>93.2822053896197</v>
      </c>
      <c r="R15" s="72"/>
      <c r="S15" s="72"/>
      <c r="T15" s="69"/>
      <c r="U15" s="71">
        <v>27510</v>
      </c>
      <c r="V15" s="71">
        <v>21853.82</v>
      </c>
      <c r="W15" s="69">
        <f t="shared" si="4"/>
        <v>79.43954925481643</v>
      </c>
      <c r="X15" s="71">
        <v>209684</v>
      </c>
      <c r="Y15" s="71">
        <v>180682.33</v>
      </c>
      <c r="Z15" s="73">
        <f t="shared" si="5"/>
        <v>86.16886839243814</v>
      </c>
    </row>
    <row r="16" spans="1:26" ht="25.5">
      <c r="A16" s="19"/>
      <c r="B16" s="67" t="s">
        <v>23</v>
      </c>
      <c r="C16" s="58">
        <v>1330957</v>
      </c>
      <c r="D16" s="59">
        <v>1745129.08</v>
      </c>
      <c r="E16" s="68">
        <f t="shared" si="0"/>
        <v>131.11836670906726</v>
      </c>
      <c r="F16" s="61">
        <v>1616957</v>
      </c>
      <c r="G16" s="61">
        <v>1415034.75</v>
      </c>
      <c r="H16" s="69">
        <f t="shared" si="1"/>
        <v>87.5122065707375</v>
      </c>
      <c r="I16" s="63">
        <v>846839</v>
      </c>
      <c r="J16" s="63">
        <v>754170.44</v>
      </c>
      <c r="K16" s="69">
        <f t="shared" si="2"/>
        <v>89.05712183779914</v>
      </c>
      <c r="L16" s="75"/>
      <c r="M16" s="76"/>
      <c r="N16" s="78"/>
      <c r="O16" s="79"/>
      <c r="P16" s="79"/>
      <c r="Q16" s="69"/>
      <c r="R16" s="72"/>
      <c r="S16" s="72"/>
      <c r="T16" s="69"/>
      <c r="U16" s="71">
        <v>496329</v>
      </c>
      <c r="V16" s="71">
        <v>432203.15</v>
      </c>
      <c r="W16" s="69">
        <f t="shared" si="4"/>
        <v>87.07997114816986</v>
      </c>
      <c r="X16" s="71">
        <v>193255</v>
      </c>
      <c r="Y16" s="71">
        <v>175427.64</v>
      </c>
      <c r="Z16" s="73">
        <f t="shared" si="5"/>
        <v>90.77521409536622</v>
      </c>
    </row>
    <row r="17" spans="1:26" ht="26.25" thickBot="1">
      <c r="A17" s="80"/>
      <c r="B17" s="81" t="s">
        <v>24</v>
      </c>
      <c r="C17" s="58">
        <v>12720289</v>
      </c>
      <c r="D17" s="59">
        <v>16182001.05</v>
      </c>
      <c r="E17" s="82">
        <f t="shared" si="0"/>
        <v>127.21409906645988</v>
      </c>
      <c r="F17" s="61">
        <v>14285579</v>
      </c>
      <c r="G17" s="61">
        <v>10096397.700000001</v>
      </c>
      <c r="H17" s="83">
        <f t="shared" si="1"/>
        <v>70.67545319654178</v>
      </c>
      <c r="I17" s="84">
        <v>2337911</v>
      </c>
      <c r="J17" s="84">
        <v>1727084.73</v>
      </c>
      <c r="K17" s="83">
        <f t="shared" si="2"/>
        <v>73.87298874935787</v>
      </c>
      <c r="L17" s="85"/>
      <c r="M17" s="86"/>
      <c r="N17" s="87"/>
      <c r="O17" s="88">
        <v>6465897</v>
      </c>
      <c r="P17" s="88">
        <v>4812876.11</v>
      </c>
      <c r="Q17" s="83">
        <f>P17/O17*100</f>
        <v>74.43477850018336</v>
      </c>
      <c r="R17" s="89"/>
      <c r="S17" s="89"/>
      <c r="T17" s="83"/>
      <c r="U17" s="88">
        <v>3265072</v>
      </c>
      <c r="V17" s="88">
        <v>1954618</v>
      </c>
      <c r="W17" s="83">
        <f t="shared" si="4"/>
        <v>59.86446853239378</v>
      </c>
      <c r="X17" s="88">
        <v>1940355</v>
      </c>
      <c r="Y17" s="88">
        <v>1348871.37</v>
      </c>
      <c r="Z17" s="90">
        <f t="shared" si="5"/>
        <v>69.51673121671035</v>
      </c>
    </row>
    <row r="18" spans="1:26" ht="26.25" thickBot="1">
      <c r="A18" s="91"/>
      <c r="B18" s="92" t="s">
        <v>25</v>
      </c>
      <c r="C18" s="93">
        <f>SUM(C11:C17)</f>
        <v>40174453</v>
      </c>
      <c r="D18" s="94">
        <f>SUM(D11:D17)</f>
        <v>45682165.95</v>
      </c>
      <c r="E18" s="95">
        <f t="shared" si="0"/>
        <v>113.70949082990627</v>
      </c>
      <c r="F18" s="96">
        <f>SUM(F11:F17)</f>
        <v>40801119</v>
      </c>
      <c r="G18" s="96">
        <f>SUM(G11:G17)</f>
        <v>34528537.519999996</v>
      </c>
      <c r="H18" s="97">
        <f t="shared" si="1"/>
        <v>84.6264474266012</v>
      </c>
      <c r="I18" s="96">
        <f>SUM(I11:I17)</f>
        <v>9607770</v>
      </c>
      <c r="J18" s="96">
        <f>SUM(J11:J17)</f>
        <v>8366962.710000001</v>
      </c>
      <c r="K18" s="97">
        <f t="shared" si="2"/>
        <v>87.08537683562368</v>
      </c>
      <c r="L18" s="98">
        <f>SUM(L11:L17)</f>
        <v>450816</v>
      </c>
      <c r="M18" s="96">
        <f>SUM(M11:M17)</f>
        <v>393341.05</v>
      </c>
      <c r="N18" s="97">
        <f>M18/L18*100</f>
        <v>87.25090724375355</v>
      </c>
      <c r="O18" s="96">
        <f>SUM(O11:O17)</f>
        <v>15131132</v>
      </c>
      <c r="P18" s="96">
        <f>SUM(P11:P17)</f>
        <v>12775275.440000001</v>
      </c>
      <c r="Q18" s="97">
        <f>P18/O18*100</f>
        <v>84.43040110944774</v>
      </c>
      <c r="R18" s="99">
        <f>SUM(R11:R17)</f>
        <v>0</v>
      </c>
      <c r="S18" s="99">
        <f>SUM(S11:S17)</f>
        <v>0</v>
      </c>
      <c r="T18" s="97"/>
      <c r="U18" s="96">
        <f>SUM(U11:U17)</f>
        <v>9171249</v>
      </c>
      <c r="V18" s="96">
        <f>SUM(V11:V17)</f>
        <v>7595051.590000001</v>
      </c>
      <c r="W18" s="97">
        <f t="shared" si="4"/>
        <v>82.81371043355165</v>
      </c>
      <c r="X18" s="96">
        <f>SUM(X11:X17)</f>
        <v>5440118</v>
      </c>
      <c r="Y18" s="96">
        <f>SUM(Y11:Y17)</f>
        <v>4513705.25</v>
      </c>
      <c r="Z18" s="56">
        <f t="shared" si="5"/>
        <v>82.97072324534138</v>
      </c>
    </row>
    <row r="19" spans="1:26" ht="25.5">
      <c r="A19" s="19"/>
      <c r="B19" s="57" t="s">
        <v>26</v>
      </c>
      <c r="C19" s="100">
        <v>931921</v>
      </c>
      <c r="D19" s="101">
        <v>925711.21</v>
      </c>
      <c r="E19" s="102">
        <f t="shared" si="0"/>
        <v>99.33365703745274</v>
      </c>
      <c r="F19" s="103">
        <v>951721</v>
      </c>
      <c r="G19" s="103">
        <v>859898.08</v>
      </c>
      <c r="H19" s="62">
        <f t="shared" si="1"/>
        <v>90.35190775447846</v>
      </c>
      <c r="I19" s="104">
        <v>696163</v>
      </c>
      <c r="J19" s="104">
        <v>629824.28</v>
      </c>
      <c r="K19" s="62">
        <f t="shared" si="2"/>
        <v>90.47080640597102</v>
      </c>
      <c r="L19" s="105"/>
      <c r="M19" s="106"/>
      <c r="N19" s="107"/>
      <c r="O19" s="108"/>
      <c r="P19" s="108"/>
      <c r="Q19" s="62"/>
      <c r="R19" s="109"/>
      <c r="S19" s="109"/>
      <c r="T19" s="62"/>
      <c r="U19" s="64">
        <v>209875</v>
      </c>
      <c r="V19" s="64">
        <v>186672.56</v>
      </c>
      <c r="W19" s="62"/>
      <c r="X19" s="110"/>
      <c r="Y19" s="110"/>
      <c r="Z19" s="66"/>
    </row>
    <row r="20" spans="1:26" ht="25.5">
      <c r="A20" s="19"/>
      <c r="B20" s="67" t="s">
        <v>27</v>
      </c>
      <c r="C20" s="100">
        <v>1757264</v>
      </c>
      <c r="D20" s="101">
        <v>1948728.3</v>
      </c>
      <c r="E20" s="111">
        <f t="shared" si="0"/>
        <v>110.8955911007111</v>
      </c>
      <c r="F20" s="103">
        <v>1937648</v>
      </c>
      <c r="G20" s="103">
        <v>1761812.98</v>
      </c>
      <c r="H20" s="69">
        <f t="shared" si="1"/>
        <v>90.92533731616888</v>
      </c>
      <c r="I20" s="104">
        <v>593999</v>
      </c>
      <c r="J20" s="104">
        <v>541223.78</v>
      </c>
      <c r="K20" s="69">
        <f t="shared" si="2"/>
        <v>91.11526787082134</v>
      </c>
      <c r="L20" s="112"/>
      <c r="M20" s="76"/>
      <c r="N20" s="78"/>
      <c r="O20" s="71">
        <v>698565</v>
      </c>
      <c r="P20" s="71">
        <v>619339.91</v>
      </c>
      <c r="Q20" s="69">
        <f>P20/O20*100</f>
        <v>88.65888070544618</v>
      </c>
      <c r="R20" s="72"/>
      <c r="S20" s="72"/>
      <c r="T20" s="69"/>
      <c r="U20" s="71">
        <v>68688</v>
      </c>
      <c r="V20" s="71">
        <v>68681.47</v>
      </c>
      <c r="W20" s="69">
        <f aca="true" t="shared" si="6" ref="W20:W27">V20/U20*100</f>
        <v>99.99049324481715</v>
      </c>
      <c r="X20" s="71">
        <v>528620</v>
      </c>
      <c r="Y20" s="71">
        <v>484794.04</v>
      </c>
      <c r="Z20" s="73">
        <f aca="true" t="shared" si="7" ref="Z20:Z29">Y20/X20*100</f>
        <v>91.70936400438879</v>
      </c>
    </row>
    <row r="21" spans="1:26" ht="25.5">
      <c r="A21" s="19"/>
      <c r="B21" s="67" t="s">
        <v>28</v>
      </c>
      <c r="C21" s="100">
        <v>637230</v>
      </c>
      <c r="D21" s="101">
        <v>744339.34</v>
      </c>
      <c r="E21" s="111">
        <f t="shared" si="0"/>
        <v>116.80858402774507</v>
      </c>
      <c r="F21" s="103">
        <v>926630</v>
      </c>
      <c r="G21" s="103">
        <v>809254.08</v>
      </c>
      <c r="H21" s="69">
        <f t="shared" si="1"/>
        <v>87.33303260200942</v>
      </c>
      <c r="I21" s="104">
        <v>435940</v>
      </c>
      <c r="J21" s="104">
        <v>384849.17</v>
      </c>
      <c r="K21" s="69">
        <f t="shared" si="2"/>
        <v>88.28030692297105</v>
      </c>
      <c r="L21" s="112"/>
      <c r="M21" s="76"/>
      <c r="N21" s="78"/>
      <c r="O21" s="79"/>
      <c r="P21" s="79"/>
      <c r="Q21" s="69"/>
      <c r="R21" s="72"/>
      <c r="S21" s="72"/>
      <c r="T21" s="69"/>
      <c r="U21" s="71">
        <v>28460</v>
      </c>
      <c r="V21" s="71">
        <v>17759.7</v>
      </c>
      <c r="W21" s="69">
        <f t="shared" si="6"/>
        <v>62.40231904427267</v>
      </c>
      <c r="X21" s="71">
        <v>418563</v>
      </c>
      <c r="Y21" s="71">
        <v>367586.12</v>
      </c>
      <c r="Z21" s="73">
        <f t="shared" si="7"/>
        <v>87.8209779650853</v>
      </c>
    </row>
    <row r="22" spans="1:26" ht="25.5">
      <c r="A22" s="19"/>
      <c r="B22" s="67" t="s">
        <v>29</v>
      </c>
      <c r="C22" s="100">
        <v>1115514</v>
      </c>
      <c r="D22" s="101">
        <v>1203043.21</v>
      </c>
      <c r="E22" s="111">
        <f t="shared" si="0"/>
        <v>107.84653621559208</v>
      </c>
      <c r="F22" s="103">
        <v>1321124</v>
      </c>
      <c r="G22" s="103">
        <v>1253329.02</v>
      </c>
      <c r="H22" s="69">
        <f t="shared" si="1"/>
        <v>94.86838631347247</v>
      </c>
      <c r="I22" s="104">
        <v>567620</v>
      </c>
      <c r="J22" s="104">
        <v>515464.82</v>
      </c>
      <c r="K22" s="69">
        <f t="shared" si="2"/>
        <v>90.81160283288115</v>
      </c>
      <c r="L22" s="112"/>
      <c r="M22" s="76"/>
      <c r="N22" s="78"/>
      <c r="O22" s="71"/>
      <c r="P22" s="71"/>
      <c r="Q22" s="69"/>
      <c r="R22" s="72"/>
      <c r="S22" s="72"/>
      <c r="T22" s="69"/>
      <c r="U22" s="71">
        <v>475790</v>
      </c>
      <c r="V22" s="71">
        <v>473067.57</v>
      </c>
      <c r="W22" s="69">
        <f t="shared" si="6"/>
        <v>99.42780848693752</v>
      </c>
      <c r="X22" s="71">
        <v>233633</v>
      </c>
      <c r="Y22" s="71">
        <v>224664.41</v>
      </c>
      <c r="Z22" s="73">
        <f t="shared" si="7"/>
        <v>96.1612486249802</v>
      </c>
    </row>
    <row r="23" spans="1:26" ht="27.75" customHeight="1">
      <c r="A23" s="19"/>
      <c r="B23" s="67" t="s">
        <v>30</v>
      </c>
      <c r="C23" s="100">
        <v>1313957</v>
      </c>
      <c r="D23" s="101">
        <v>1556911.85</v>
      </c>
      <c r="E23" s="111">
        <f t="shared" si="0"/>
        <v>118.49031969843762</v>
      </c>
      <c r="F23" s="103">
        <v>1581957</v>
      </c>
      <c r="G23" s="103">
        <v>1444171.43</v>
      </c>
      <c r="H23" s="69">
        <f t="shared" si="1"/>
        <v>91.29018235008915</v>
      </c>
      <c r="I23" s="104">
        <v>833899</v>
      </c>
      <c r="J23" s="104">
        <v>744259.89</v>
      </c>
      <c r="K23" s="69">
        <f t="shared" si="2"/>
        <v>89.25060349035076</v>
      </c>
      <c r="L23" s="112"/>
      <c r="M23" s="76"/>
      <c r="N23" s="78"/>
      <c r="O23" s="71"/>
      <c r="P23" s="71"/>
      <c r="Q23" s="69"/>
      <c r="R23" s="72"/>
      <c r="S23" s="72"/>
      <c r="T23" s="69"/>
      <c r="U23" s="71">
        <v>349503</v>
      </c>
      <c r="V23" s="71">
        <v>328196.39</v>
      </c>
      <c r="W23" s="69">
        <f t="shared" si="6"/>
        <v>93.90374045430225</v>
      </c>
      <c r="X23" s="71">
        <v>294854</v>
      </c>
      <c r="Y23" s="71">
        <v>276698.23</v>
      </c>
      <c r="Z23" s="73">
        <f t="shared" si="7"/>
        <v>93.84245423158579</v>
      </c>
    </row>
    <row r="24" spans="1:30" ht="25.5">
      <c r="A24" s="19"/>
      <c r="B24" s="67" t="s">
        <v>31</v>
      </c>
      <c r="C24" s="100">
        <v>944148</v>
      </c>
      <c r="D24" s="101">
        <v>985078.94</v>
      </c>
      <c r="E24" s="111">
        <f t="shared" si="0"/>
        <v>104.33522498591321</v>
      </c>
      <c r="F24" s="103">
        <v>1039648</v>
      </c>
      <c r="G24" s="103">
        <v>987361.3</v>
      </c>
      <c r="H24" s="69">
        <f t="shared" si="1"/>
        <v>94.97073047800795</v>
      </c>
      <c r="I24" s="104">
        <v>572573</v>
      </c>
      <c r="J24" s="104">
        <v>531975.14</v>
      </c>
      <c r="K24" s="69">
        <f t="shared" si="2"/>
        <v>92.90957484897122</v>
      </c>
      <c r="L24" s="112"/>
      <c r="M24" s="76"/>
      <c r="N24" s="78"/>
      <c r="O24" s="79"/>
      <c r="P24" s="79"/>
      <c r="Q24" s="69"/>
      <c r="R24" s="72"/>
      <c r="S24" s="72"/>
      <c r="T24" s="69"/>
      <c r="U24" s="71">
        <v>124587</v>
      </c>
      <c r="V24" s="71">
        <v>124551.65</v>
      </c>
      <c r="W24" s="69">
        <f t="shared" si="6"/>
        <v>99.97162625314037</v>
      </c>
      <c r="X24" s="71">
        <v>285147</v>
      </c>
      <c r="Y24" s="71">
        <v>279780.69</v>
      </c>
      <c r="Z24" s="73">
        <f t="shared" si="7"/>
        <v>98.11805489799998</v>
      </c>
      <c r="AD24" s="113"/>
    </row>
    <row r="25" spans="1:26" ht="26.25" thickBot="1">
      <c r="A25" s="80"/>
      <c r="B25" s="81" t="s">
        <v>32</v>
      </c>
      <c r="C25" s="100">
        <v>6399941</v>
      </c>
      <c r="D25" s="101">
        <v>9332476.61</v>
      </c>
      <c r="E25" s="114">
        <f t="shared" si="0"/>
        <v>145.82129132127938</v>
      </c>
      <c r="F25" s="103">
        <v>7349969</v>
      </c>
      <c r="G25" s="103">
        <v>5475275.840000001</v>
      </c>
      <c r="H25" s="83">
        <f t="shared" si="1"/>
        <v>74.4938630353407</v>
      </c>
      <c r="I25" s="104">
        <v>1815965</v>
      </c>
      <c r="J25" s="104">
        <v>1423339.65</v>
      </c>
      <c r="K25" s="83">
        <f t="shared" si="2"/>
        <v>78.37924464403223</v>
      </c>
      <c r="L25" s="115"/>
      <c r="M25" s="86"/>
      <c r="N25" s="87"/>
      <c r="O25" s="88">
        <v>2631086</v>
      </c>
      <c r="P25" s="88">
        <v>2324719.44</v>
      </c>
      <c r="Q25" s="83">
        <f>P25/O25*100</f>
        <v>88.35588954522962</v>
      </c>
      <c r="R25" s="89"/>
      <c r="S25" s="89"/>
      <c r="T25" s="83"/>
      <c r="U25" s="88">
        <v>2552369</v>
      </c>
      <c r="V25" s="88">
        <v>1414334.44</v>
      </c>
      <c r="W25" s="83">
        <f t="shared" si="6"/>
        <v>55.41261627922922</v>
      </c>
      <c r="X25" s="88">
        <v>213556</v>
      </c>
      <c r="Y25" s="88">
        <v>180219.31</v>
      </c>
      <c r="Z25" s="90">
        <f t="shared" si="7"/>
        <v>84.38971979246661</v>
      </c>
    </row>
    <row r="26" spans="1:26" ht="37.5" customHeight="1" thickBot="1">
      <c r="A26" s="19"/>
      <c r="B26" s="92" t="s">
        <v>33</v>
      </c>
      <c r="C26" s="93">
        <f>SUM(C19:C25)</f>
        <v>13099975</v>
      </c>
      <c r="D26" s="96">
        <f>SUM(D19:D25)</f>
        <v>16696289.459999999</v>
      </c>
      <c r="E26" s="116">
        <f t="shared" si="0"/>
        <v>127.45283452831015</v>
      </c>
      <c r="F26" s="93">
        <f>SUM(F19:F25)</f>
        <v>15108697</v>
      </c>
      <c r="G26" s="96">
        <f>SUM(G19:G25)</f>
        <v>12591102.73</v>
      </c>
      <c r="H26" s="97">
        <f t="shared" si="1"/>
        <v>83.33678761312112</v>
      </c>
      <c r="I26" s="96">
        <f>SUM(I19:I25)</f>
        <v>5516159</v>
      </c>
      <c r="J26" s="96">
        <f>SUM(J19:J25)</f>
        <v>4770936.73</v>
      </c>
      <c r="K26" s="97">
        <f t="shared" si="2"/>
        <v>86.49019598601129</v>
      </c>
      <c r="L26" s="99">
        <f>SUM(L19:L25)</f>
        <v>0</v>
      </c>
      <c r="M26" s="99">
        <f>SUM(M19:M25)</f>
        <v>0</v>
      </c>
      <c r="N26" s="98">
        <f>SUM(N19:N25)</f>
        <v>0</v>
      </c>
      <c r="O26" s="96">
        <f>SUM(O19:O25)</f>
        <v>3329651</v>
      </c>
      <c r="P26" s="96">
        <f>SUM(P19:P25)</f>
        <v>2944059.35</v>
      </c>
      <c r="Q26" s="97">
        <f>P26/O26*100</f>
        <v>88.41945747467227</v>
      </c>
      <c r="R26" s="99"/>
      <c r="S26" s="99"/>
      <c r="T26" s="97"/>
      <c r="U26" s="96">
        <f>SUM(U19:U25)</f>
        <v>3809272</v>
      </c>
      <c r="V26" s="96">
        <f>SUM(V19:V25)</f>
        <v>2613263.78</v>
      </c>
      <c r="W26" s="97">
        <f t="shared" si="6"/>
        <v>68.6027088640559</v>
      </c>
      <c r="X26" s="96">
        <f>SUM(X19:X25)</f>
        <v>1974373</v>
      </c>
      <c r="Y26" s="96">
        <f>SUM(Y19:Y25)</f>
        <v>1813742.7999999998</v>
      </c>
      <c r="Z26" s="56">
        <f t="shared" si="7"/>
        <v>91.86424247090088</v>
      </c>
    </row>
    <row r="27" spans="1:26" ht="22.5" customHeight="1" thickBot="1">
      <c r="A27" s="19"/>
      <c r="B27" s="117" t="s">
        <v>34</v>
      </c>
      <c r="C27" s="93">
        <f>C10+C18+C26</f>
        <v>79006841</v>
      </c>
      <c r="D27" s="96">
        <f>D10+D18+D26</f>
        <v>88557141.71</v>
      </c>
      <c r="E27" s="95">
        <f t="shared" si="0"/>
        <v>112.0879414859784</v>
      </c>
      <c r="F27" s="93">
        <f>F10+F18+F26</f>
        <v>81242229</v>
      </c>
      <c r="G27" s="96">
        <f>G10+G18+G26</f>
        <v>70534852.63</v>
      </c>
      <c r="H27" s="118">
        <f t="shared" si="1"/>
        <v>86.82043008691944</v>
      </c>
      <c r="I27" s="96">
        <f>I10+I18+I26</f>
        <v>18186355</v>
      </c>
      <c r="J27" s="96">
        <f>J10+J18+J26</f>
        <v>15750280.370000001</v>
      </c>
      <c r="K27" s="118">
        <f t="shared" si="2"/>
        <v>86.60493193935783</v>
      </c>
      <c r="L27" s="96">
        <f>L10+L18+L26</f>
        <v>450816</v>
      </c>
      <c r="M27" s="96">
        <f>M10+M18+M26</f>
        <v>393341.05</v>
      </c>
      <c r="N27" s="119">
        <f>N10+N18+N26</f>
        <v>87.25090724375355</v>
      </c>
      <c r="O27" s="96">
        <f>O10+O18+O26</f>
        <v>29129761</v>
      </c>
      <c r="P27" s="96">
        <f>P10+P18+P26</f>
        <v>25380705.090000004</v>
      </c>
      <c r="Q27" s="118">
        <f>P27/O27*100</f>
        <v>87.12980889201255</v>
      </c>
      <c r="R27" s="96"/>
      <c r="S27" s="96"/>
      <c r="T27" s="120"/>
      <c r="U27" s="96">
        <f>U10+U18+U26</f>
        <v>23721041</v>
      </c>
      <c r="V27" s="96">
        <f>V10+V18+V26</f>
        <v>20580918.630000003</v>
      </c>
      <c r="W27" s="118">
        <f t="shared" si="6"/>
        <v>86.76229103941941</v>
      </c>
      <c r="X27" s="96">
        <f>X10+X18+X26</f>
        <v>7414491</v>
      </c>
      <c r="Y27" s="96">
        <f>Y10+Y18+Y26</f>
        <v>6327448.05</v>
      </c>
      <c r="Z27" s="121">
        <f t="shared" si="7"/>
        <v>85.33894032644992</v>
      </c>
    </row>
    <row r="28" spans="1:26" ht="28.5" customHeight="1" thickBot="1">
      <c r="A28" s="122"/>
      <c r="B28" s="123" t="s">
        <v>35</v>
      </c>
      <c r="C28" s="124">
        <v>347604948</v>
      </c>
      <c r="D28" s="125">
        <v>317573378.51</v>
      </c>
      <c r="E28" s="126">
        <f t="shared" si="0"/>
        <v>91.36043095393453</v>
      </c>
      <c r="F28" s="127">
        <v>343104295</v>
      </c>
      <c r="G28" s="126">
        <v>285262133.8999999</v>
      </c>
      <c r="H28" s="118">
        <f t="shared" si="1"/>
        <v>83.14152228843416</v>
      </c>
      <c r="I28" s="128">
        <v>1764647</v>
      </c>
      <c r="J28" s="128">
        <v>1549196.47</v>
      </c>
      <c r="K28" s="118">
        <f t="shared" si="2"/>
        <v>87.790729250666</v>
      </c>
      <c r="L28" s="129"/>
      <c r="M28" s="130"/>
      <c r="N28" s="131"/>
      <c r="O28" s="129">
        <v>95562699</v>
      </c>
      <c r="P28" s="130">
        <v>81733182.13000004</v>
      </c>
      <c r="Q28" s="118">
        <f>P28/O28*100</f>
        <v>85.52833164538399</v>
      </c>
      <c r="R28" s="129">
        <v>61821788</v>
      </c>
      <c r="S28" s="130">
        <v>54996881.74000001</v>
      </c>
      <c r="T28" s="118">
        <f>S28/R28*100</f>
        <v>88.96035446273409</v>
      </c>
      <c r="U28" s="129"/>
      <c r="V28" s="130"/>
      <c r="W28" s="118"/>
      <c r="X28" s="129">
        <v>9903597</v>
      </c>
      <c r="Y28" s="130">
        <v>8827543.120000001</v>
      </c>
      <c r="Z28" s="121">
        <f t="shared" si="7"/>
        <v>89.13471660852113</v>
      </c>
    </row>
    <row r="29" spans="1:26" ht="24.75" customHeight="1" thickBot="1">
      <c r="A29" s="80"/>
      <c r="B29" s="132" t="s">
        <v>36</v>
      </c>
      <c r="C29" s="133">
        <f>C27+C28</f>
        <v>426611789</v>
      </c>
      <c r="D29" s="134">
        <f>D27+D28</f>
        <v>406130520.21999997</v>
      </c>
      <c r="E29" s="95">
        <f t="shared" si="0"/>
        <v>95.1990851382684</v>
      </c>
      <c r="F29" s="133">
        <f>F27+F28</f>
        <v>424346524</v>
      </c>
      <c r="G29" s="134">
        <f>G27+G28</f>
        <v>355796986.5299999</v>
      </c>
      <c r="H29" s="97">
        <f t="shared" si="1"/>
        <v>83.84585861012023</v>
      </c>
      <c r="I29" s="133">
        <f>I27+I28</f>
        <v>19951002</v>
      </c>
      <c r="J29" s="133">
        <f>J27+J28</f>
        <v>17299476.84</v>
      </c>
      <c r="K29" s="97">
        <f t="shared" si="2"/>
        <v>86.70981457472662</v>
      </c>
      <c r="L29" s="134">
        <f>L27+L28</f>
        <v>450816</v>
      </c>
      <c r="M29" s="134">
        <f>M27+M28</f>
        <v>393341.05</v>
      </c>
      <c r="N29" s="49">
        <f>N27+N28</f>
        <v>87.25090724375355</v>
      </c>
      <c r="O29" s="134">
        <f>O27+O28</f>
        <v>124692460</v>
      </c>
      <c r="P29" s="134">
        <f>P27+P28</f>
        <v>107113887.22000004</v>
      </c>
      <c r="Q29" s="97">
        <f>P29/O29*100</f>
        <v>85.90245730976841</v>
      </c>
      <c r="R29" s="134">
        <f>R27+R28</f>
        <v>61821788</v>
      </c>
      <c r="S29" s="134">
        <f>S27+S28</f>
        <v>54996881.74000001</v>
      </c>
      <c r="T29" s="97">
        <f>S29/R29*100</f>
        <v>88.96035446273409</v>
      </c>
      <c r="U29" s="134">
        <f>U27+U28</f>
        <v>23721041</v>
      </c>
      <c r="V29" s="134">
        <f>V27+V28</f>
        <v>20580918.630000003</v>
      </c>
      <c r="W29" s="97">
        <f>V29/U29*100</f>
        <v>86.76229103941941</v>
      </c>
      <c r="X29" s="134">
        <f>X27+X28</f>
        <v>17318088</v>
      </c>
      <c r="Y29" s="134">
        <f>Y27+Y28</f>
        <v>15154991.170000002</v>
      </c>
      <c r="Z29" s="56">
        <f t="shared" si="7"/>
        <v>87.50960943263483</v>
      </c>
    </row>
    <row r="30" spans="6:25" ht="12.75">
      <c r="F30" s="3"/>
      <c r="G30" s="3"/>
      <c r="H30" s="3"/>
      <c r="I30" s="135"/>
      <c r="J30" s="136"/>
      <c r="K30" s="135"/>
      <c r="L30" s="135"/>
      <c r="M30" s="135"/>
      <c r="N30" s="135"/>
      <c r="O30" s="135"/>
      <c r="P30" s="136"/>
      <c r="Q30" s="135"/>
      <c r="R30" s="135"/>
      <c r="S30" s="136"/>
      <c r="T30" s="135"/>
      <c r="U30" s="135"/>
      <c r="V30" s="135"/>
      <c r="W30" s="135"/>
      <c r="X30" s="135"/>
      <c r="Y30" s="136"/>
    </row>
    <row r="31" spans="6:8" ht="12.75">
      <c r="F31" s="137"/>
      <c r="G31" s="138"/>
      <c r="H31" s="137"/>
    </row>
    <row r="32" spans="6:8" ht="12.75">
      <c r="F32" s="137"/>
      <c r="G32" s="137"/>
      <c r="H32" s="137"/>
    </row>
    <row r="36" spans="6:7" ht="12.75">
      <c r="F36" s="139"/>
      <c r="G36" s="139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2015-12-22T08:31:01Z</dcterms:created>
  <dcterms:modified xsi:type="dcterms:W3CDTF">2015-12-22T08:32:08Z</dcterms:modified>
  <cp:category/>
  <cp:version/>
  <cp:contentType/>
  <cp:contentStatus/>
</cp:coreProperties>
</file>