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<sst xmlns="http://schemas.openxmlformats.org/spreadsheetml/2006/main" count="55" uniqueCount="36">
  <si>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22.05.2017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</si>
  <si>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</si>
  <si>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</si>
  <si>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</si>
  <si>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</si>
  <si>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</si>
  <si>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</si>
  <si>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</si>
  <si>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</si>
  <si>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</si>
  <si>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</si>
  <si>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січень-травень</t>
  </si>
  <si>
    <t>виконання по доходах за січень-травень</t>
  </si>
  <si>
    <t>%</t>
  </si>
  <si>
    <t>затерджено з урахуванням змін на 
січень-травень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</si>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</sst>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3" fontId="4" fillId="0" borderId="24" xfId="334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7" applyNumberFormat="1" applyFont="1" applyBorder="1" applyAlignment="1">
      <alignment vertical="center" wrapText="1"/>
      <protection/>
    </xf>
    <xf numFmtId="1" fontId="4" fillId="0" borderId="36" xfId="336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4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G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42877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18131634</v>
      </c>
      <c r="D10" s="39">
        <v>19236849.1</v>
      </c>
      <c r="E10" s="40">
        <f aca="true" t="shared" si="0" ref="E10:E29">D10/C10*100</f>
        <v>106.09550744295855</v>
      </c>
      <c r="F10" s="39">
        <v>18886034</v>
      </c>
      <c r="G10" s="39">
        <v>11608456.009999998</v>
      </c>
      <c r="H10" s="41">
        <f aca="true" t="shared" si="1" ref="H10:H29">G10/F10*100</f>
        <v>61.465821834271814</v>
      </c>
      <c r="I10" s="42">
        <v>3208528</v>
      </c>
      <c r="J10" s="42">
        <v>1348939.63</v>
      </c>
      <c r="K10" s="43">
        <f aca="true" t="shared" si="2" ref="K10:K29">J10/I10*100</f>
        <v>42.04232065295986</v>
      </c>
      <c r="L10" s="44"/>
      <c r="M10" s="45"/>
      <c r="N10" s="46"/>
      <c r="O10" s="47">
        <v>6971850</v>
      </c>
      <c r="P10" s="47">
        <v>4694569.77</v>
      </c>
      <c r="Q10" s="48">
        <f aca="true" t="shared" si="3" ref="Q10:Q15">P10/O10*100</f>
        <v>67.33606962284041</v>
      </c>
      <c r="R10" s="49"/>
      <c r="S10" s="49"/>
      <c r="T10" s="43"/>
      <c r="U10" s="50">
        <v>7873556</v>
      </c>
      <c r="V10" s="50">
        <v>5233598.71</v>
      </c>
      <c r="W10" s="43">
        <f aca="true" t="shared" si="4" ref="W10:W18">V10/U10*100</f>
        <v>66.47058470149955</v>
      </c>
      <c r="X10" s="50"/>
      <c r="Y10" s="50"/>
      <c r="Z10" s="51"/>
    </row>
    <row r="11" spans="1:26" ht="39.75" customHeight="1">
      <c r="A11" s="18"/>
      <c r="B11" s="52" t="s">
        <v>17</v>
      </c>
      <c r="C11" s="53">
        <v>3130678</v>
      </c>
      <c r="D11" s="53">
        <v>3528702.26</v>
      </c>
      <c r="E11" s="54">
        <f t="shared" si="0"/>
        <v>112.7136760791113</v>
      </c>
      <c r="F11" s="53">
        <v>3273975</v>
      </c>
      <c r="G11" s="53">
        <v>2184036.1</v>
      </c>
      <c r="H11" s="55">
        <f t="shared" si="1"/>
        <v>66.70900358127354</v>
      </c>
      <c r="I11" s="56">
        <v>698855</v>
      </c>
      <c r="J11" s="56">
        <v>472259.51</v>
      </c>
      <c r="K11" s="55">
        <f t="shared" si="2"/>
        <v>67.5761796080732</v>
      </c>
      <c r="L11" s="57"/>
      <c r="M11" s="57"/>
      <c r="N11" s="55"/>
      <c r="O11" s="57">
        <v>1067404</v>
      </c>
      <c r="P11" s="57">
        <v>833300.97</v>
      </c>
      <c r="Q11" s="55">
        <f t="shared" si="3"/>
        <v>78.06800143151047</v>
      </c>
      <c r="R11" s="58"/>
      <c r="S11" s="58"/>
      <c r="T11" s="55"/>
      <c r="U11" s="57">
        <v>1003262</v>
      </c>
      <c r="V11" s="57">
        <v>531040.36</v>
      </c>
      <c r="W11" s="55">
        <f t="shared" si="4"/>
        <v>52.93137385847366</v>
      </c>
      <c r="X11" s="57">
        <v>384325</v>
      </c>
      <c r="Y11" s="57">
        <v>289673.11</v>
      </c>
      <c r="Z11" s="59">
        <f>Y11/X11*100</f>
        <v>75.3719143953685</v>
      </c>
    </row>
    <row r="12" spans="1:26" ht="25.5">
      <c r="A12" s="18"/>
      <c r="B12" s="60" t="s">
        <v>18</v>
      </c>
      <c r="C12" s="53">
        <v>3295868</v>
      </c>
      <c r="D12" s="53">
        <v>3473972.94</v>
      </c>
      <c r="E12" s="61">
        <f t="shared" si="0"/>
        <v>105.4038857138696</v>
      </c>
      <c r="F12" s="53">
        <v>3743262</v>
      </c>
      <c r="G12" s="53">
        <v>1882091.45</v>
      </c>
      <c r="H12" s="62">
        <f t="shared" si="1"/>
        <v>50.27944744450161</v>
      </c>
      <c r="I12" s="56">
        <v>930089</v>
      </c>
      <c r="J12" s="56">
        <v>588054.28</v>
      </c>
      <c r="K12" s="62">
        <f t="shared" si="2"/>
        <v>63.22559238954552</v>
      </c>
      <c r="L12" s="63"/>
      <c r="M12" s="63"/>
      <c r="N12" s="62"/>
      <c r="O12" s="64">
        <v>849382</v>
      </c>
      <c r="P12" s="64">
        <v>642038.52</v>
      </c>
      <c r="Q12" s="62">
        <f t="shared" si="3"/>
        <v>75.58890110692245</v>
      </c>
      <c r="R12" s="65"/>
      <c r="S12" s="65"/>
      <c r="T12" s="62"/>
      <c r="U12" s="64">
        <v>1002000</v>
      </c>
      <c r="V12" s="64">
        <v>344976.28</v>
      </c>
      <c r="W12" s="62">
        <f t="shared" si="4"/>
        <v>34.42877045908184</v>
      </c>
      <c r="X12" s="64">
        <v>324713</v>
      </c>
      <c r="Y12" s="64">
        <v>257787.29</v>
      </c>
      <c r="Z12" s="66">
        <f>Y12/X12*100</f>
        <v>79.38927298876239</v>
      </c>
    </row>
    <row r="13" spans="1:26" ht="25.5">
      <c r="A13" s="18"/>
      <c r="B13" s="60" t="s">
        <v>19</v>
      </c>
      <c r="C13" s="53">
        <v>6013120</v>
      </c>
      <c r="D13" s="53">
        <v>6084653.9</v>
      </c>
      <c r="E13" s="61">
        <f t="shared" si="0"/>
        <v>101.18963034165292</v>
      </c>
      <c r="F13" s="53">
        <v>6818776</v>
      </c>
      <c r="G13" s="53">
        <v>5508448.359999999</v>
      </c>
      <c r="H13" s="62">
        <f t="shared" si="1"/>
        <v>80.78353593078874</v>
      </c>
      <c r="I13" s="56">
        <v>1254270</v>
      </c>
      <c r="J13" s="56">
        <v>1126152.39</v>
      </c>
      <c r="K13" s="62">
        <f t="shared" si="2"/>
        <v>89.78548398670142</v>
      </c>
      <c r="L13" s="67"/>
      <c r="M13" s="67"/>
      <c r="N13" s="62"/>
      <c r="O13" s="64">
        <v>1526956</v>
      </c>
      <c r="P13" s="64">
        <v>1242617.11</v>
      </c>
      <c r="Q13" s="62">
        <f t="shared" si="3"/>
        <v>81.37871097791948</v>
      </c>
      <c r="R13" s="65"/>
      <c r="S13" s="65"/>
      <c r="T13" s="62"/>
      <c r="U13" s="64">
        <v>3786983</v>
      </c>
      <c r="V13" s="64">
        <v>2902538.43</v>
      </c>
      <c r="W13" s="62">
        <f t="shared" si="4"/>
        <v>76.64514020791749</v>
      </c>
      <c r="X13" s="64"/>
      <c r="Y13" s="64"/>
      <c r="Z13" s="66"/>
    </row>
    <row r="14" spans="1:26" ht="25.5">
      <c r="A14" s="18"/>
      <c r="B14" s="60" t="s">
        <v>20</v>
      </c>
      <c r="C14" s="53">
        <v>4287518</v>
      </c>
      <c r="D14" s="53">
        <v>5298008.97</v>
      </c>
      <c r="E14" s="61">
        <f t="shared" si="0"/>
        <v>123.56820356206084</v>
      </c>
      <c r="F14" s="53">
        <v>4647789</v>
      </c>
      <c r="G14" s="53">
        <v>2962102.95</v>
      </c>
      <c r="H14" s="62">
        <f t="shared" si="1"/>
        <v>63.73144198241357</v>
      </c>
      <c r="I14" s="56">
        <v>791416</v>
      </c>
      <c r="J14" s="56">
        <v>591903.36</v>
      </c>
      <c r="K14" s="62">
        <f t="shared" si="2"/>
        <v>74.79042121968725</v>
      </c>
      <c r="L14" s="68">
        <v>363999</v>
      </c>
      <c r="M14" s="68">
        <v>239777.83</v>
      </c>
      <c r="N14" s="62">
        <f>M14/L14*100</f>
        <v>65.87321119014062</v>
      </c>
      <c r="O14" s="64">
        <v>1905239</v>
      </c>
      <c r="P14" s="64">
        <v>1443921.46</v>
      </c>
      <c r="Q14" s="62">
        <f t="shared" si="3"/>
        <v>75.78689392774345</v>
      </c>
      <c r="R14" s="65"/>
      <c r="S14" s="65"/>
      <c r="T14" s="62"/>
      <c r="U14" s="64">
        <v>992944</v>
      </c>
      <c r="V14" s="64">
        <v>354313.76</v>
      </c>
      <c r="W14" s="62">
        <f t="shared" si="4"/>
        <v>35.683156351214166</v>
      </c>
      <c r="X14" s="64">
        <v>500479</v>
      </c>
      <c r="Y14" s="64">
        <v>312863.19</v>
      </c>
      <c r="Z14" s="66">
        <f>Y14/X14*100</f>
        <v>62.512750784748214</v>
      </c>
    </row>
    <row r="15" spans="1:26" ht="25.5">
      <c r="A15" s="18"/>
      <c r="B15" s="60" t="s">
        <v>21</v>
      </c>
      <c r="C15" s="53">
        <v>994571</v>
      </c>
      <c r="D15" s="53">
        <v>911197.95</v>
      </c>
      <c r="E15" s="61">
        <f t="shared" si="0"/>
        <v>91.61718469571302</v>
      </c>
      <c r="F15" s="53">
        <v>1077196</v>
      </c>
      <c r="G15" s="53">
        <v>640588.27</v>
      </c>
      <c r="H15" s="62">
        <f t="shared" si="1"/>
        <v>59.46812557788926</v>
      </c>
      <c r="I15" s="56">
        <v>226338</v>
      </c>
      <c r="J15" s="56">
        <v>199406.36</v>
      </c>
      <c r="K15" s="62">
        <f t="shared" si="2"/>
        <v>88.10114077176611</v>
      </c>
      <c r="L15" s="69"/>
      <c r="M15" s="70"/>
      <c r="N15" s="71"/>
      <c r="O15" s="64">
        <v>424879</v>
      </c>
      <c r="P15" s="64">
        <v>319169.93</v>
      </c>
      <c r="Q15" s="62">
        <f t="shared" si="3"/>
        <v>75.12019422000145</v>
      </c>
      <c r="R15" s="65"/>
      <c r="S15" s="65"/>
      <c r="T15" s="62"/>
      <c r="U15" s="64">
        <v>42716</v>
      </c>
      <c r="V15" s="64">
        <v>15994.26</v>
      </c>
      <c r="W15" s="62">
        <f t="shared" si="4"/>
        <v>37.44325311358742</v>
      </c>
      <c r="X15" s="64">
        <v>175455</v>
      </c>
      <c r="Y15" s="64">
        <v>106017.72</v>
      </c>
      <c r="Z15" s="66">
        <f>Y15/X15*100</f>
        <v>60.424450713858256</v>
      </c>
    </row>
    <row r="16" spans="1:26" ht="25.5">
      <c r="A16" s="18"/>
      <c r="B16" s="60" t="s">
        <v>22</v>
      </c>
      <c r="C16" s="53">
        <v>1248679</v>
      </c>
      <c r="D16" s="53">
        <v>1146869.72</v>
      </c>
      <c r="E16" s="61">
        <f t="shared" si="0"/>
        <v>91.84664113034655</v>
      </c>
      <c r="F16" s="53">
        <v>1611579</v>
      </c>
      <c r="G16" s="53">
        <v>689826.19</v>
      </c>
      <c r="H16" s="62">
        <f t="shared" si="1"/>
        <v>42.80436702141191</v>
      </c>
      <c r="I16" s="56">
        <v>583836</v>
      </c>
      <c r="J16" s="56">
        <v>307603.62</v>
      </c>
      <c r="K16" s="62">
        <f t="shared" si="2"/>
        <v>52.68664830534602</v>
      </c>
      <c r="L16" s="69"/>
      <c r="M16" s="70"/>
      <c r="N16" s="72"/>
      <c r="O16" s="73"/>
      <c r="P16" s="73"/>
      <c r="Q16" s="62"/>
      <c r="R16" s="65"/>
      <c r="S16" s="65"/>
      <c r="T16" s="62"/>
      <c r="U16" s="64">
        <v>638514</v>
      </c>
      <c r="V16" s="64">
        <v>245806.53</v>
      </c>
      <c r="W16" s="62">
        <f t="shared" si="4"/>
        <v>38.496654732707505</v>
      </c>
      <c r="X16" s="64">
        <v>146325</v>
      </c>
      <c r="Y16" s="64">
        <v>101197.93</v>
      </c>
      <c r="Z16" s="66">
        <f>Y16/X16*100</f>
        <v>69.15969929950452</v>
      </c>
    </row>
    <row r="17" spans="1:26" ht="26.25" thickBot="1">
      <c r="A17" s="74"/>
      <c r="B17" s="75" t="s">
        <v>23</v>
      </c>
      <c r="C17" s="53">
        <v>10698992</v>
      </c>
      <c r="D17" s="53">
        <v>12467372.48</v>
      </c>
      <c r="E17" s="76">
        <f t="shared" si="0"/>
        <v>116.52847744909054</v>
      </c>
      <c r="F17" s="53">
        <v>10106124</v>
      </c>
      <c r="G17" s="53">
        <v>5662206.630000001</v>
      </c>
      <c r="H17" s="77">
        <f t="shared" si="1"/>
        <v>56.02748026839964</v>
      </c>
      <c r="I17" s="78">
        <v>1581755</v>
      </c>
      <c r="J17" s="78">
        <v>885460.64</v>
      </c>
      <c r="K17" s="77">
        <f t="shared" si="2"/>
        <v>55.979632749698915</v>
      </c>
      <c r="L17" s="79"/>
      <c r="M17" s="80"/>
      <c r="N17" s="81"/>
      <c r="O17" s="82">
        <v>3532148</v>
      </c>
      <c r="P17" s="82">
        <v>2326655.57</v>
      </c>
      <c r="Q17" s="77">
        <f>P17/O17*100</f>
        <v>65.8708403498381</v>
      </c>
      <c r="R17" s="83"/>
      <c r="S17" s="83"/>
      <c r="T17" s="77"/>
      <c r="U17" s="82">
        <v>2956040</v>
      </c>
      <c r="V17" s="82">
        <v>1569336.3</v>
      </c>
      <c r="W17" s="77">
        <f t="shared" si="4"/>
        <v>53.08914290740315</v>
      </c>
      <c r="X17" s="82">
        <v>1139671</v>
      </c>
      <c r="Y17" s="82">
        <v>641363.93</v>
      </c>
      <c r="Z17" s="84">
        <f>Y17/X17*100</f>
        <v>56.27623498360492</v>
      </c>
    </row>
    <row r="18" spans="1:26" ht="26.25" thickBot="1">
      <c r="A18" s="85"/>
      <c r="B18" s="86" t="s">
        <v>24</v>
      </c>
      <c r="C18" s="87">
        <f>SUM(C11:C17)</f>
        <v>29669426</v>
      </c>
      <c r="D18" s="88">
        <f>SUM(D11:D17)</f>
        <v>32910778.22</v>
      </c>
      <c r="E18" s="89">
        <f t="shared" si="0"/>
        <v>110.92489022200833</v>
      </c>
      <c r="F18" s="90">
        <f>SUM(F11:F17)</f>
        <v>31278701</v>
      </c>
      <c r="G18" s="90">
        <f>SUM(G11:G17)</f>
        <v>19529299.95</v>
      </c>
      <c r="H18" s="91">
        <f t="shared" si="1"/>
        <v>62.43641623736228</v>
      </c>
      <c r="I18" s="90">
        <f>SUM(I11:I17)</f>
        <v>6066559</v>
      </c>
      <c r="J18" s="90">
        <f>SUM(J11:J17)</f>
        <v>4170840.1599999997</v>
      </c>
      <c r="K18" s="91">
        <f t="shared" si="2"/>
        <v>68.75133267475022</v>
      </c>
      <c r="L18" s="92">
        <f>SUM(L11:L17)</f>
        <v>363999</v>
      </c>
      <c r="M18" s="90">
        <f>SUM(M11:M17)</f>
        <v>239777.83</v>
      </c>
      <c r="N18" s="91">
        <f>M18/L18*100</f>
        <v>65.87321119014062</v>
      </c>
      <c r="O18" s="90">
        <f>SUM(O11:O17)</f>
        <v>9306008</v>
      </c>
      <c r="P18" s="90">
        <f>SUM(P11:P17)</f>
        <v>6807703.5600000005</v>
      </c>
      <c r="Q18" s="91">
        <f>P18/O18*100</f>
        <v>73.15385458512394</v>
      </c>
      <c r="R18" s="93">
        <f>SUM(R11:R17)</f>
        <v>0</v>
      </c>
      <c r="S18" s="93">
        <f>SUM(S11:S17)</f>
        <v>0</v>
      </c>
      <c r="T18" s="91"/>
      <c r="U18" s="90">
        <f>SUM(U11:U17)</f>
        <v>10422459</v>
      </c>
      <c r="V18" s="90">
        <f>SUM(V11:V17)</f>
        <v>5964005.92</v>
      </c>
      <c r="W18" s="91">
        <f t="shared" si="4"/>
        <v>57.22263738336606</v>
      </c>
      <c r="X18" s="90">
        <f>SUM(X11:X17)</f>
        <v>2670968</v>
      </c>
      <c r="Y18" s="90">
        <f>SUM(Y11:Y17)</f>
        <v>1708903.17</v>
      </c>
      <c r="Z18" s="51">
        <f>Y18/X18*100</f>
        <v>63.98066805742337</v>
      </c>
    </row>
    <row r="19" spans="1:26" ht="25.5">
      <c r="A19" s="18"/>
      <c r="B19" s="52" t="s">
        <v>25</v>
      </c>
      <c r="C19" s="94">
        <v>452459</v>
      </c>
      <c r="D19" s="94">
        <v>323196.89</v>
      </c>
      <c r="E19" s="95">
        <f t="shared" si="0"/>
        <v>71.43119929098548</v>
      </c>
      <c r="F19" s="47">
        <v>489127</v>
      </c>
      <c r="G19" s="47">
        <v>254428.4</v>
      </c>
      <c r="H19" s="55">
        <f t="shared" si="1"/>
        <v>52.016838162685765</v>
      </c>
      <c r="I19" s="96">
        <v>289027</v>
      </c>
      <c r="J19" s="96">
        <v>254428.4</v>
      </c>
      <c r="K19" s="55">
        <f t="shared" si="2"/>
        <v>88.02928446131331</v>
      </c>
      <c r="L19" s="97"/>
      <c r="M19" s="98"/>
      <c r="N19" s="99"/>
      <c r="O19" s="100"/>
      <c r="P19" s="100"/>
      <c r="Q19" s="55"/>
      <c r="R19" s="101"/>
      <c r="S19" s="101"/>
      <c r="T19" s="55"/>
      <c r="U19" s="57">
        <v>100</v>
      </c>
      <c r="V19" s="57">
        <v>0</v>
      </c>
      <c r="W19" s="55"/>
      <c r="X19" s="102"/>
      <c r="Y19" s="102"/>
      <c r="Z19" s="59"/>
    </row>
    <row r="20" spans="1:26" ht="25.5">
      <c r="A20" s="18"/>
      <c r="B20" s="60" t="s">
        <v>26</v>
      </c>
      <c r="C20" s="94">
        <v>2258586</v>
      </c>
      <c r="D20" s="94">
        <v>2206371.65</v>
      </c>
      <c r="E20" s="103">
        <f t="shared" si="0"/>
        <v>97.68818411165215</v>
      </c>
      <c r="F20" s="47">
        <v>2461159</v>
      </c>
      <c r="G20" s="47">
        <v>1771529.06</v>
      </c>
      <c r="H20" s="62">
        <f t="shared" si="1"/>
        <v>71.97946414676989</v>
      </c>
      <c r="I20" s="96">
        <v>427126</v>
      </c>
      <c r="J20" s="96">
        <v>308943.17</v>
      </c>
      <c r="K20" s="62">
        <f t="shared" si="2"/>
        <v>72.33068696356578</v>
      </c>
      <c r="L20" s="104"/>
      <c r="M20" s="70"/>
      <c r="N20" s="72"/>
      <c r="O20" s="64">
        <v>1098502</v>
      </c>
      <c r="P20" s="64">
        <v>929651.54</v>
      </c>
      <c r="Q20" s="62">
        <f>P20/O20*100</f>
        <v>84.6290257095572</v>
      </c>
      <c r="R20" s="65"/>
      <c r="S20" s="65"/>
      <c r="T20" s="62"/>
      <c r="U20" s="64">
        <v>341499</v>
      </c>
      <c r="V20" s="64">
        <v>264289.5</v>
      </c>
      <c r="W20" s="62">
        <f aca="true" t="shared" si="5" ref="W20:W27">V20/U20*100</f>
        <v>77.39100260908523</v>
      </c>
      <c r="X20" s="64">
        <v>380368</v>
      </c>
      <c r="Y20" s="64">
        <v>260595.31</v>
      </c>
      <c r="Z20" s="66">
        <f aca="true" t="shared" si="6" ref="Z20:Z29">Y20/X20*100</f>
        <v>68.5113653093846</v>
      </c>
    </row>
    <row r="21" spans="1:26" ht="25.5">
      <c r="A21" s="18"/>
      <c r="B21" s="60" t="s">
        <v>27</v>
      </c>
      <c r="C21" s="94">
        <v>473928</v>
      </c>
      <c r="D21" s="94">
        <v>469450.91</v>
      </c>
      <c r="E21" s="103">
        <f t="shared" si="0"/>
        <v>99.05532274944717</v>
      </c>
      <c r="F21" s="47">
        <v>484783</v>
      </c>
      <c r="G21" s="47">
        <v>343274.84</v>
      </c>
      <c r="H21" s="62">
        <f t="shared" si="1"/>
        <v>70.80999952556093</v>
      </c>
      <c r="I21" s="96">
        <v>153275</v>
      </c>
      <c r="J21" s="96">
        <v>131992.37</v>
      </c>
      <c r="K21" s="62">
        <f t="shared" si="2"/>
        <v>86.11474147773609</v>
      </c>
      <c r="L21" s="104"/>
      <c r="M21" s="70"/>
      <c r="N21" s="72"/>
      <c r="O21" s="73"/>
      <c r="P21" s="73"/>
      <c r="Q21" s="62"/>
      <c r="R21" s="65"/>
      <c r="S21" s="65"/>
      <c r="T21" s="62"/>
      <c r="U21" s="64">
        <v>7380</v>
      </c>
      <c r="V21" s="64">
        <v>5401.73</v>
      </c>
      <c r="W21" s="62">
        <f t="shared" si="5"/>
        <v>73.1941734417344</v>
      </c>
      <c r="X21" s="64">
        <v>324128</v>
      </c>
      <c r="Y21" s="64">
        <v>205880.74</v>
      </c>
      <c r="Z21" s="66">
        <f t="shared" si="6"/>
        <v>63.51834460460065</v>
      </c>
    </row>
    <row r="22" spans="1:26" ht="25.5">
      <c r="A22" s="18"/>
      <c r="B22" s="60" t="s">
        <v>28</v>
      </c>
      <c r="C22" s="94">
        <v>563727</v>
      </c>
      <c r="D22" s="94">
        <v>755612.67</v>
      </c>
      <c r="E22" s="103">
        <f t="shared" si="0"/>
        <v>134.03875812228262</v>
      </c>
      <c r="F22" s="47">
        <v>728383</v>
      </c>
      <c r="G22" s="47">
        <v>407531.63</v>
      </c>
      <c r="H22" s="62">
        <f t="shared" si="1"/>
        <v>55.95018417508372</v>
      </c>
      <c r="I22" s="96">
        <v>384184</v>
      </c>
      <c r="J22" s="96">
        <v>220121.99</v>
      </c>
      <c r="K22" s="62">
        <f t="shared" si="2"/>
        <v>57.29598057180934</v>
      </c>
      <c r="L22" s="104"/>
      <c r="M22" s="70"/>
      <c r="N22" s="72"/>
      <c r="O22" s="64"/>
      <c r="P22" s="64"/>
      <c r="Q22" s="62"/>
      <c r="R22" s="65"/>
      <c r="S22" s="65"/>
      <c r="T22" s="62"/>
      <c r="U22" s="64">
        <v>141012</v>
      </c>
      <c r="V22" s="64">
        <v>79972.7</v>
      </c>
      <c r="W22" s="62">
        <f t="shared" si="5"/>
        <v>56.71340027799052</v>
      </c>
      <c r="X22" s="64">
        <v>168123</v>
      </c>
      <c r="Y22" s="64">
        <v>99603.8</v>
      </c>
      <c r="Z22" s="66">
        <f t="shared" si="6"/>
        <v>59.24460067926459</v>
      </c>
    </row>
    <row r="23" spans="1:26" ht="27.75" customHeight="1">
      <c r="A23" s="18"/>
      <c r="B23" s="60" t="s">
        <v>29</v>
      </c>
      <c r="C23" s="94">
        <v>1073880</v>
      </c>
      <c r="D23" s="94">
        <v>1136372.13</v>
      </c>
      <c r="E23" s="103">
        <f t="shared" si="0"/>
        <v>105.8192842775729</v>
      </c>
      <c r="F23" s="47">
        <v>1371188</v>
      </c>
      <c r="G23" s="47">
        <v>857410.65</v>
      </c>
      <c r="H23" s="62">
        <f t="shared" si="1"/>
        <v>62.53049545357749</v>
      </c>
      <c r="I23" s="96">
        <v>620588</v>
      </c>
      <c r="J23" s="96">
        <v>376746.52</v>
      </c>
      <c r="K23" s="62">
        <f t="shared" si="2"/>
        <v>60.70799306464192</v>
      </c>
      <c r="L23" s="104"/>
      <c r="M23" s="70"/>
      <c r="N23" s="72"/>
      <c r="O23" s="64"/>
      <c r="P23" s="64"/>
      <c r="Q23" s="62"/>
      <c r="R23" s="65"/>
      <c r="S23" s="65"/>
      <c r="T23" s="62"/>
      <c r="U23" s="64">
        <v>461100</v>
      </c>
      <c r="V23" s="64">
        <v>339330.08</v>
      </c>
      <c r="W23" s="62">
        <f t="shared" si="5"/>
        <v>73.59142919106485</v>
      </c>
      <c r="X23" s="64">
        <v>215500</v>
      </c>
      <c r="Y23" s="64">
        <v>118374.03</v>
      </c>
      <c r="Z23" s="66">
        <f t="shared" si="6"/>
        <v>54.92994431554524</v>
      </c>
    </row>
    <row r="24" spans="1:30" ht="25.5">
      <c r="A24" s="18"/>
      <c r="B24" s="60" t="s">
        <v>30</v>
      </c>
      <c r="C24" s="94">
        <v>891638</v>
      </c>
      <c r="D24" s="94">
        <v>614745.64</v>
      </c>
      <c r="E24" s="103">
        <f t="shared" si="0"/>
        <v>68.94565283220321</v>
      </c>
      <c r="F24" s="47">
        <v>955461</v>
      </c>
      <c r="G24" s="47">
        <v>593349.43</v>
      </c>
      <c r="H24" s="62">
        <f t="shared" si="1"/>
        <v>62.100852886721704</v>
      </c>
      <c r="I24" s="96">
        <v>372814</v>
      </c>
      <c r="J24" s="96">
        <v>299680.48</v>
      </c>
      <c r="K24" s="62">
        <f t="shared" si="2"/>
        <v>80.38337616076649</v>
      </c>
      <c r="L24" s="104"/>
      <c r="M24" s="70"/>
      <c r="N24" s="72"/>
      <c r="O24" s="73"/>
      <c r="P24" s="73"/>
      <c r="Q24" s="62"/>
      <c r="R24" s="65"/>
      <c r="S24" s="65"/>
      <c r="T24" s="62"/>
      <c r="U24" s="64">
        <v>168994</v>
      </c>
      <c r="V24" s="64">
        <v>136857.1</v>
      </c>
      <c r="W24" s="62">
        <f t="shared" si="5"/>
        <v>80.98340769494776</v>
      </c>
      <c r="X24" s="64">
        <v>185133</v>
      </c>
      <c r="Y24" s="64">
        <v>145178.95</v>
      </c>
      <c r="Z24" s="66">
        <f t="shared" si="6"/>
        <v>78.4187313985081</v>
      </c>
      <c r="AD24" s="105"/>
    </row>
    <row r="25" spans="1:26" ht="26.25" thickBot="1">
      <c r="A25" s="74"/>
      <c r="B25" s="75" t="s">
        <v>31</v>
      </c>
      <c r="C25" s="94">
        <v>5887586</v>
      </c>
      <c r="D25" s="94">
        <v>6645886.9399999995</v>
      </c>
      <c r="E25" s="106">
        <f t="shared" si="0"/>
        <v>112.87965797866902</v>
      </c>
      <c r="F25" s="47">
        <v>7302461</v>
      </c>
      <c r="G25" s="47">
        <v>4560777.63</v>
      </c>
      <c r="H25" s="77">
        <f t="shared" si="1"/>
        <v>62.45535073723776</v>
      </c>
      <c r="I25" s="96">
        <v>1123400</v>
      </c>
      <c r="J25" s="96">
        <v>744613.99</v>
      </c>
      <c r="K25" s="77">
        <f t="shared" si="2"/>
        <v>66.28217820900836</v>
      </c>
      <c r="L25" s="107"/>
      <c r="M25" s="80"/>
      <c r="N25" s="81"/>
      <c r="O25" s="82">
        <v>2118960</v>
      </c>
      <c r="P25" s="82">
        <v>978600.01</v>
      </c>
      <c r="Q25" s="77">
        <f>P25/O25*100</f>
        <v>46.18303365802092</v>
      </c>
      <c r="R25" s="83"/>
      <c r="S25" s="83"/>
      <c r="T25" s="77"/>
      <c r="U25" s="82">
        <v>3888100</v>
      </c>
      <c r="V25" s="82">
        <v>2716240.75</v>
      </c>
      <c r="W25" s="77">
        <f t="shared" si="5"/>
        <v>69.86036238779867</v>
      </c>
      <c r="X25" s="82">
        <v>122001</v>
      </c>
      <c r="Y25" s="82">
        <v>82872.88</v>
      </c>
      <c r="Z25" s="84">
        <f t="shared" si="6"/>
        <v>67.92803337677562</v>
      </c>
    </row>
    <row r="26" spans="1:26" ht="37.5" customHeight="1" thickBot="1">
      <c r="A26" s="18"/>
      <c r="B26" s="86" t="s">
        <v>32</v>
      </c>
      <c r="C26" s="87">
        <f>SUM(C19:C25)</f>
        <v>11601804</v>
      </c>
      <c r="D26" s="87">
        <f>SUM(D19:D25)</f>
        <v>12151636.829999998</v>
      </c>
      <c r="E26" s="108">
        <f t="shared" si="0"/>
        <v>104.73920116216408</v>
      </c>
      <c r="F26" s="87">
        <f>SUM(F19:F25)</f>
        <v>13792562</v>
      </c>
      <c r="G26" s="90">
        <f>SUM(G19:G25)</f>
        <v>8788301.64</v>
      </c>
      <c r="H26" s="91">
        <f t="shared" si="1"/>
        <v>63.71768812784746</v>
      </c>
      <c r="I26" s="90">
        <f>SUM(I19:I25)</f>
        <v>3370414</v>
      </c>
      <c r="J26" s="90">
        <f>SUM(J19:J25)</f>
        <v>2336526.92</v>
      </c>
      <c r="K26" s="91">
        <f t="shared" si="2"/>
        <v>69.32462658889976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3217462</v>
      </c>
      <c r="P26" s="90">
        <f>SUM(P19:P25)</f>
        <v>1908251.55</v>
      </c>
      <c r="Q26" s="91">
        <f>P26/O26*100</f>
        <v>59.30921794880562</v>
      </c>
      <c r="R26" s="93"/>
      <c r="S26" s="93"/>
      <c r="T26" s="91"/>
      <c r="U26" s="90">
        <f>SUM(U19:U25)</f>
        <v>5008185</v>
      </c>
      <c r="V26" s="90">
        <f>SUM(V19:V25)</f>
        <v>3542091.86</v>
      </c>
      <c r="W26" s="91">
        <f t="shared" si="5"/>
        <v>70.72605864200304</v>
      </c>
      <c r="X26" s="90">
        <f>SUM(X19:X25)</f>
        <v>1395253</v>
      </c>
      <c r="Y26" s="90">
        <f>SUM(Y19:Y25)</f>
        <v>912505.7100000001</v>
      </c>
      <c r="Z26" s="51">
        <f t="shared" si="6"/>
        <v>65.40073449044725</v>
      </c>
    </row>
    <row r="27" spans="1:26" ht="22.5" customHeight="1" thickBot="1">
      <c r="A27" s="18"/>
      <c r="B27" s="109" t="s">
        <v>33</v>
      </c>
      <c r="C27" s="87">
        <f>C10+C18+C26</f>
        <v>59402864</v>
      </c>
      <c r="D27" s="87">
        <f>D10+D18+D26</f>
        <v>64299264.15</v>
      </c>
      <c r="E27" s="89">
        <f t="shared" si="0"/>
        <v>108.24270046979554</v>
      </c>
      <c r="F27" s="87">
        <f>F10+F18+F26</f>
        <v>63957297</v>
      </c>
      <c r="G27" s="90">
        <f>G10+G18+G26</f>
        <v>39926057.599999994</v>
      </c>
      <c r="H27" s="110">
        <f t="shared" si="1"/>
        <v>62.42611785172847</v>
      </c>
      <c r="I27" s="90">
        <f>I10+I18+I26</f>
        <v>12645501</v>
      </c>
      <c r="J27" s="90">
        <f>J10+J18+J26</f>
        <v>7856306.709999999</v>
      </c>
      <c r="K27" s="110">
        <f t="shared" si="2"/>
        <v>62.1272870881114</v>
      </c>
      <c r="L27" s="90">
        <f>L10+L18+L26</f>
        <v>363999</v>
      </c>
      <c r="M27" s="90">
        <f>M10+M18+M26</f>
        <v>239777.83</v>
      </c>
      <c r="N27" s="111">
        <f>N10+N18+N26</f>
        <v>65.87321119014062</v>
      </c>
      <c r="O27" s="90">
        <f>O10+O18+O26</f>
        <v>19495320</v>
      </c>
      <c r="P27" s="90">
        <f>P10+P18+P26</f>
        <v>13410524.88</v>
      </c>
      <c r="Q27" s="110">
        <f>P27/O27*100</f>
        <v>68.78843168514291</v>
      </c>
      <c r="R27" s="90"/>
      <c r="S27" s="90"/>
      <c r="T27" s="112"/>
      <c r="U27" s="90">
        <f>U10+U18+U26</f>
        <v>23304200</v>
      </c>
      <c r="V27" s="90">
        <f>V10+V18+V26</f>
        <v>14739696.489999998</v>
      </c>
      <c r="W27" s="110">
        <f t="shared" si="5"/>
        <v>63.249098831970194</v>
      </c>
      <c r="X27" s="90">
        <f>X10+X18+X26</f>
        <v>4066221</v>
      </c>
      <c r="Y27" s="90">
        <f>Y10+Y18+Y26</f>
        <v>2621408.88</v>
      </c>
      <c r="Z27" s="113">
        <f t="shared" si="6"/>
        <v>64.46793915038066</v>
      </c>
    </row>
    <row r="28" spans="1:26" ht="28.5" customHeight="1" thickBot="1">
      <c r="A28" s="114"/>
      <c r="B28" s="115" t="s">
        <v>34</v>
      </c>
      <c r="C28" s="116">
        <v>248853369</v>
      </c>
      <c r="D28" s="116">
        <v>251098858.57999998</v>
      </c>
      <c r="E28" s="117">
        <f t="shared" si="0"/>
        <v>100.90233441042946</v>
      </c>
      <c r="F28" s="118">
        <v>265993402</v>
      </c>
      <c r="G28" s="119">
        <v>218005093.45000008</v>
      </c>
      <c r="H28" s="110">
        <f t="shared" si="1"/>
        <v>81.95883499771925</v>
      </c>
      <c r="I28" s="120">
        <v>1055900</v>
      </c>
      <c r="J28" s="120">
        <v>830395.93</v>
      </c>
      <c r="K28" s="110">
        <f t="shared" si="2"/>
        <v>78.64342551377972</v>
      </c>
      <c r="L28" s="121"/>
      <c r="M28" s="122"/>
      <c r="N28" s="123"/>
      <c r="O28" s="121">
        <v>73674097</v>
      </c>
      <c r="P28" s="122">
        <v>48468713.49</v>
      </c>
      <c r="Q28" s="110">
        <f>P28/O28*100</f>
        <v>65.78799803952806</v>
      </c>
      <c r="R28" s="121">
        <v>37001151</v>
      </c>
      <c r="S28" s="122">
        <v>28337634.07</v>
      </c>
      <c r="T28" s="110">
        <f>S28/R28*100</f>
        <v>76.5858177492911</v>
      </c>
      <c r="U28" s="121"/>
      <c r="V28" s="122"/>
      <c r="W28" s="110"/>
      <c r="X28" s="121">
        <v>6748315</v>
      </c>
      <c r="Y28" s="122">
        <v>4919403.15</v>
      </c>
      <c r="Z28" s="113">
        <f t="shared" si="6"/>
        <v>72.89824422837405</v>
      </c>
    </row>
    <row r="29" spans="1:26" ht="24.75" customHeight="1" thickBot="1">
      <c r="A29" s="74"/>
      <c r="B29" s="124" t="s">
        <v>35</v>
      </c>
      <c r="C29" s="125">
        <f>C27+C28</f>
        <v>308256233</v>
      </c>
      <c r="D29" s="126">
        <f>D27+D28</f>
        <v>315398122.72999996</v>
      </c>
      <c r="E29" s="89">
        <f t="shared" si="0"/>
        <v>102.31686790579835</v>
      </c>
      <c r="F29" s="125">
        <f>F27+F28</f>
        <v>329950699</v>
      </c>
      <c r="G29" s="126">
        <f>G27+G28</f>
        <v>257931151.05000007</v>
      </c>
      <c r="H29" s="91">
        <f t="shared" si="1"/>
        <v>78.17263361821217</v>
      </c>
      <c r="I29" s="125">
        <f>I27+I28</f>
        <v>13701401</v>
      </c>
      <c r="J29" s="125">
        <f>J27+J28</f>
        <v>8686702.639999999</v>
      </c>
      <c r="K29" s="91">
        <f t="shared" si="2"/>
        <v>63.400105142532496</v>
      </c>
      <c r="L29" s="126">
        <f>L27+L28</f>
        <v>363999</v>
      </c>
      <c r="M29" s="126">
        <f>M27+M28</f>
        <v>239777.83</v>
      </c>
      <c r="N29" s="43">
        <f>N27+N28</f>
        <v>65.87321119014062</v>
      </c>
      <c r="O29" s="126">
        <f>O27+O28</f>
        <v>93169417</v>
      </c>
      <c r="P29" s="126">
        <f>P27+P28</f>
        <v>61879238.370000005</v>
      </c>
      <c r="Q29" s="91">
        <f>P29/O29*100</f>
        <v>66.41582652599405</v>
      </c>
      <c r="R29" s="126">
        <f>R27+R28</f>
        <v>37001151</v>
      </c>
      <c r="S29" s="126">
        <f>S27+S28</f>
        <v>28337634.07</v>
      </c>
      <c r="T29" s="91">
        <f>S29/R29*100</f>
        <v>76.5858177492911</v>
      </c>
      <c r="U29" s="126">
        <f>U27+U28</f>
        <v>23304200</v>
      </c>
      <c r="V29" s="126">
        <f>V27+V28</f>
        <v>14739696.489999998</v>
      </c>
      <c r="W29" s="91">
        <f>V29/U29*100</f>
        <v>63.249098831970194</v>
      </c>
      <c r="X29" s="126">
        <f>X27+X28</f>
        <v>10814536</v>
      </c>
      <c r="Y29" s="126">
        <f>Y27+Y28</f>
        <v>7540812.03</v>
      </c>
      <c r="Z29" s="51">
        <f t="shared" si="6"/>
        <v>69.72848423640183</v>
      </c>
    </row>
    <row r="30" spans="6:8" ht="12.75">
      <c r="F30" s="1"/>
      <c r="G30" s="128"/>
      <c r="H30" s="1"/>
    </row>
    <row r="31" spans="6:8" ht="12.75">
      <c r="F31" s="1"/>
      <c r="G31" s="1"/>
      <c r="H31" s="1"/>
    </row>
    <row r="35" spans="6:7" ht="12.75">
      <c r="F35" s="127"/>
      <c r="G35" s="127"/>
    </row>
    <row r="36" ht="12.75">
      <c r="F36" s="127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2017-05-22T12:49:55Z</dcterms:created>
  <dcterms:modified xsi:type="dcterms:W3CDTF">2017-05-22T12:50:18Z</dcterms:modified>
  <cp:category/>
  <cp:version/>
  <cp:contentType/>
  <cp:contentStatus/>
</cp:coreProperties>
</file>