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<sst xmlns="http://schemas.openxmlformats.org/spreadsheetml/2006/main" count="55" uniqueCount="38">
  <si>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</si>
  <si>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</si>
  <si>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</si>
  <si>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</si>
  <si>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</si>
  <si>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</si>
  <si>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</si>
  <si>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</si>
  <si>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</si>
  <si>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</si>
  <si>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</si>
  <si>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</si>
  <si>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</si>
  <si>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</si>
  <si>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</si>
  <si>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</si>
  <si>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</si>
  <si>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</si>
  <si>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</si>
  <si>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</si>
  <si>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</si>
  <si>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</si>
  <si>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</si>
  <si>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</si>
  <si>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</si>
  <si>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</si>
  <si>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</si>
  <si>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</si>
  <si>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</si>
  <si>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</si>
  <si>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</si>
  <si>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</si>
  <si>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</si>
  <si>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22.05.2018 р.)</t>
  </si>
  <si>
    <t>затерджено з урахуванням змін за 
січень-ьравень</t>
  </si>
  <si>
    <t>виконання по доходах за січень-травень</t>
  </si>
  <si>
    <t>затерджено з урахуванням змін на 
січень-травень</t>
  </si>
  <si>
    <t>касові видатки  за січень-травень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</si>
</sst>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8"/>
      <name val="Cambria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343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7">
    <xf numFmtId="0" fontId="2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2" fontId="8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center" vertical="center"/>
    </xf>
    <xf numFmtId="172" fontId="8" fillId="0" borderId="14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 wrapText="1"/>
    </xf>
    <xf numFmtId="1" fontId="8" fillId="0" borderId="15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 wrapText="1"/>
    </xf>
    <xf numFmtId="173" fontId="9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" fontId="8" fillId="0" borderId="14" xfId="0" applyNumberFormat="1" applyFont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172" fontId="8" fillId="0" borderId="12" xfId="0" applyNumberFormat="1" applyFont="1" applyFill="1" applyBorder="1" applyAlignment="1">
      <alignment vertical="center"/>
    </xf>
    <xf numFmtId="1" fontId="8" fillId="0" borderId="12" xfId="0" applyNumberFormat="1" applyFont="1" applyBorder="1" applyAlignment="1">
      <alignment/>
    </xf>
    <xf numFmtId="172" fontId="8" fillId="0" borderId="1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/>
    </xf>
    <xf numFmtId="1" fontId="8" fillId="0" borderId="15" xfId="0" applyNumberFormat="1" applyFont="1" applyBorder="1" applyAlignment="1">
      <alignment/>
    </xf>
    <xf numFmtId="0" fontId="10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1" fontId="10" fillId="0" borderId="15" xfId="0" applyNumberFormat="1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vertical="center"/>
    </xf>
    <xf numFmtId="172" fontId="11" fillId="0" borderId="15" xfId="0" applyNumberFormat="1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vertical="center"/>
    </xf>
    <xf numFmtId="172" fontId="11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vertical="center"/>
    </xf>
    <xf numFmtId="172" fontId="11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" fontId="12" fillId="0" borderId="15" xfId="0" applyNumberFormat="1" applyFont="1" applyFill="1" applyBorder="1" applyAlignment="1">
      <alignment horizontal="right" vertical="center"/>
    </xf>
    <xf numFmtId="1" fontId="12" fillId="0" borderId="15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vertical="center"/>
    </xf>
    <xf numFmtId="1" fontId="13" fillId="0" borderId="15" xfId="0" applyNumberFormat="1" applyFont="1" applyFill="1" applyBorder="1" applyAlignment="1">
      <alignment horizontal="right" vertical="center"/>
    </xf>
    <xf numFmtId="1" fontId="13" fillId="0" borderId="15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172" fontId="11" fillId="0" borderId="22" xfId="0" applyNumberFormat="1" applyFont="1" applyFill="1" applyBorder="1" applyAlignment="1">
      <alignment vertical="center"/>
    </xf>
    <xf numFmtId="172" fontId="11" fillId="0" borderId="23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/>
    </xf>
    <xf numFmtId="172" fontId="11" fillId="0" borderId="13" xfId="0" applyNumberFormat="1" applyFont="1" applyFill="1" applyBorder="1" applyAlignment="1">
      <alignment vertical="center"/>
    </xf>
    <xf numFmtId="1" fontId="11" fillId="0" borderId="13" xfId="0" applyNumberFormat="1" applyFont="1" applyBorder="1" applyAlignment="1">
      <alignment/>
    </xf>
    <xf numFmtId="172" fontId="11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right" vertical="center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</cellXfs>
  <cellStyles count="3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Followed Hyperlink" xfId="333"/>
    <cellStyle name="Плохой" xfId="334"/>
    <cellStyle name="Пояснение" xfId="335"/>
    <cellStyle name="Примечание" xfId="336"/>
    <cellStyle name="Percent" xfId="337"/>
    <cellStyle name="Связанная ячейка" xfId="338"/>
    <cellStyle name="Текст предупреждения" xfId="339"/>
    <cellStyle name="Comma" xfId="340"/>
    <cellStyle name="Comma [0]" xfId="341"/>
    <cellStyle name="Хороший" xfId="3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1"/>
  <sheetViews>
    <sheetView tabSelected="1" zoomScale="80" zoomScaleNormal="80" workbookViewId="0" topLeftCell="A1">
      <pane xSplit="2" ySplit="9" topLeftCell="I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:Z29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43242</v>
      </c>
      <c r="C2" s="4"/>
      <c r="D2" s="4"/>
    </row>
    <row r="5" spans="2:26" ht="20.25">
      <c r="B5" s="115" t="s">
        <v>33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ht="13.5" thickBot="1"/>
    <row r="7" spans="1:26" ht="13.5" customHeight="1" thickBot="1">
      <c r="A7" s="5"/>
      <c r="B7" s="88"/>
      <c r="C7" s="89" t="s">
        <v>0</v>
      </c>
      <c r="D7" s="90"/>
      <c r="E7" s="91"/>
      <c r="F7" s="92" t="s">
        <v>1</v>
      </c>
      <c r="G7" s="93"/>
      <c r="H7" s="94"/>
      <c r="I7" s="95" t="s">
        <v>2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7"/>
    </row>
    <row r="8" spans="1:26" ht="27.75" customHeight="1" thickBot="1">
      <c r="A8" s="6"/>
      <c r="B8" s="98" t="s">
        <v>3</v>
      </c>
      <c r="C8" s="99"/>
      <c r="D8" s="99"/>
      <c r="E8" s="100"/>
      <c r="F8" s="101"/>
      <c r="G8" s="102"/>
      <c r="H8" s="103"/>
      <c r="I8" s="95" t="s">
        <v>4</v>
      </c>
      <c r="J8" s="96"/>
      <c r="K8" s="97"/>
      <c r="L8" s="95" t="s">
        <v>5</v>
      </c>
      <c r="M8" s="96"/>
      <c r="N8" s="97"/>
      <c r="O8" s="104" t="s">
        <v>6</v>
      </c>
      <c r="P8" s="105"/>
      <c r="Q8" s="105"/>
      <c r="R8" s="105" t="s">
        <v>7</v>
      </c>
      <c r="S8" s="105"/>
      <c r="T8" s="105"/>
      <c r="U8" s="106" t="s">
        <v>8</v>
      </c>
      <c r="V8" s="105"/>
      <c r="W8" s="105"/>
      <c r="X8" s="105" t="s">
        <v>9</v>
      </c>
      <c r="Y8" s="105"/>
      <c r="Z8" s="107"/>
    </row>
    <row r="9" spans="1:26" ht="87.75" customHeight="1">
      <c r="A9" s="6"/>
      <c r="B9" s="108"/>
      <c r="C9" s="87" t="s">
        <v>34</v>
      </c>
      <c r="D9" s="109" t="s">
        <v>35</v>
      </c>
      <c r="E9" s="110" t="s">
        <v>10</v>
      </c>
      <c r="F9" s="111" t="s">
        <v>36</v>
      </c>
      <c r="G9" s="110" t="s">
        <v>37</v>
      </c>
      <c r="H9" s="112" t="s">
        <v>10</v>
      </c>
      <c r="I9" s="111" t="s">
        <v>36</v>
      </c>
      <c r="J9" s="110" t="s">
        <v>37</v>
      </c>
      <c r="K9" s="113" t="s">
        <v>10</v>
      </c>
      <c r="L9" s="111" t="s">
        <v>36</v>
      </c>
      <c r="M9" s="110" t="s">
        <v>37</v>
      </c>
      <c r="N9" s="113" t="s">
        <v>10</v>
      </c>
      <c r="O9" s="111" t="s">
        <v>36</v>
      </c>
      <c r="P9" s="110" t="s">
        <v>37</v>
      </c>
      <c r="Q9" s="113" t="s">
        <v>10</v>
      </c>
      <c r="R9" s="111" t="s">
        <v>11</v>
      </c>
      <c r="S9" s="110" t="s">
        <v>12</v>
      </c>
      <c r="T9" s="113" t="s">
        <v>10</v>
      </c>
      <c r="U9" s="111" t="s">
        <v>11</v>
      </c>
      <c r="V9" s="110" t="s">
        <v>12</v>
      </c>
      <c r="W9" s="113" t="s">
        <v>10</v>
      </c>
      <c r="X9" s="111" t="s">
        <v>11</v>
      </c>
      <c r="Y9" s="110" t="s">
        <v>12</v>
      </c>
      <c r="Z9" s="114" t="s">
        <v>10</v>
      </c>
    </row>
    <row r="10" spans="1:26" ht="42.75" customHeight="1">
      <c r="A10" s="78"/>
      <c r="B10" s="79" t="s">
        <v>13</v>
      </c>
      <c r="C10" s="80">
        <v>21652511</v>
      </c>
      <c r="D10" s="80">
        <v>21709789.16</v>
      </c>
      <c r="E10" s="81">
        <f aca="true" t="shared" si="0" ref="E10:E29">D10/C10*100</f>
        <v>100.26453356841616</v>
      </c>
      <c r="F10" s="82">
        <v>18428519</v>
      </c>
      <c r="G10" s="82">
        <v>11986110.64</v>
      </c>
      <c r="H10" s="83">
        <f aca="true" t="shared" si="1" ref="H10:H29">G10/F10*100</f>
        <v>65.0410954890081</v>
      </c>
      <c r="I10" s="82">
        <v>3046836</v>
      </c>
      <c r="J10" s="82">
        <v>1710037.16</v>
      </c>
      <c r="K10" s="83">
        <f aca="true" t="shared" si="2" ref="K10:K29">J10/I10*100</f>
        <v>56.125014933524476</v>
      </c>
      <c r="L10" s="84"/>
      <c r="M10" s="84"/>
      <c r="N10" s="84"/>
      <c r="O10" s="82">
        <v>7757283</v>
      </c>
      <c r="P10" s="82">
        <v>6509513.43</v>
      </c>
      <c r="Q10" s="85">
        <f aca="true" t="shared" si="3" ref="Q10:Q15">P10/O10*100</f>
        <v>83.91486336130833</v>
      </c>
      <c r="R10" s="86"/>
      <c r="S10" s="86"/>
      <c r="T10" s="84"/>
      <c r="U10" s="82">
        <v>6014400</v>
      </c>
      <c r="V10" s="82">
        <v>3082379.56</v>
      </c>
      <c r="W10" s="83">
        <f aca="true" t="shared" si="4" ref="W10:W18">V10/U10*100</f>
        <v>51.24999268422453</v>
      </c>
      <c r="X10" s="82"/>
      <c r="Y10" s="82"/>
      <c r="Z10" s="81"/>
    </row>
    <row r="11" spans="1:26" ht="39.75" customHeight="1">
      <c r="A11" s="23"/>
      <c r="B11" s="24" t="s">
        <v>14</v>
      </c>
      <c r="C11" s="25">
        <v>4036603</v>
      </c>
      <c r="D11" s="25">
        <v>4332628.59</v>
      </c>
      <c r="E11" s="26">
        <f t="shared" si="0"/>
        <v>107.33353242813325</v>
      </c>
      <c r="F11" s="27">
        <v>4698047</v>
      </c>
      <c r="G11" s="27">
        <v>2555222.94</v>
      </c>
      <c r="H11" s="9">
        <f t="shared" si="1"/>
        <v>54.38904591631374</v>
      </c>
      <c r="I11" s="27">
        <v>945050</v>
      </c>
      <c r="J11" s="27">
        <v>778909.66</v>
      </c>
      <c r="K11" s="9">
        <f t="shared" si="2"/>
        <v>82.41994180202106</v>
      </c>
      <c r="L11" s="27"/>
      <c r="M11" s="27"/>
      <c r="N11" s="11"/>
      <c r="O11" s="27">
        <v>1756862</v>
      </c>
      <c r="P11" s="27">
        <v>1089427.73</v>
      </c>
      <c r="Q11" s="9">
        <f t="shared" si="3"/>
        <v>62.00986360909394</v>
      </c>
      <c r="R11" s="11"/>
      <c r="S11" s="11"/>
      <c r="T11" s="11"/>
      <c r="U11" s="27">
        <v>1198816</v>
      </c>
      <c r="V11" s="27">
        <v>290408.96</v>
      </c>
      <c r="W11" s="9">
        <f t="shared" si="4"/>
        <v>24.224648319675417</v>
      </c>
      <c r="X11" s="27">
        <v>510882</v>
      </c>
      <c r="Y11" s="27">
        <v>364939.59</v>
      </c>
      <c r="Z11" s="26">
        <f>Y11/X11*100</f>
        <v>71.4332448588911</v>
      </c>
    </row>
    <row r="12" spans="1:26" ht="25.5">
      <c r="A12" s="23"/>
      <c r="B12" s="24" t="s">
        <v>15</v>
      </c>
      <c r="C12" s="25">
        <v>4093707</v>
      </c>
      <c r="D12" s="25">
        <v>4386699.66</v>
      </c>
      <c r="E12" s="26">
        <f t="shared" si="0"/>
        <v>107.15714778805616</v>
      </c>
      <c r="F12" s="27">
        <v>4959419</v>
      </c>
      <c r="G12" s="27">
        <v>2391964.19</v>
      </c>
      <c r="H12" s="9">
        <f t="shared" si="1"/>
        <v>48.23073408397234</v>
      </c>
      <c r="I12" s="27">
        <v>1746136</v>
      </c>
      <c r="J12" s="27">
        <v>901775.05</v>
      </c>
      <c r="K12" s="9">
        <f t="shared" si="2"/>
        <v>51.64403288174575</v>
      </c>
      <c r="L12" s="10"/>
      <c r="M12" s="10"/>
      <c r="N12" s="11"/>
      <c r="O12" s="27">
        <v>1125912</v>
      </c>
      <c r="P12" s="27">
        <v>893834.43</v>
      </c>
      <c r="Q12" s="9">
        <f t="shared" si="3"/>
        <v>79.38759245838041</v>
      </c>
      <c r="R12" s="10"/>
      <c r="S12" s="10"/>
      <c r="T12" s="11"/>
      <c r="U12" s="27">
        <v>730231</v>
      </c>
      <c r="V12" s="27">
        <v>109993.02</v>
      </c>
      <c r="W12" s="9">
        <f t="shared" si="4"/>
        <v>15.062770547949897</v>
      </c>
      <c r="X12" s="27">
        <v>505040</v>
      </c>
      <c r="Y12" s="27">
        <v>416254.66</v>
      </c>
      <c r="Z12" s="26">
        <f>Y12/X12*100</f>
        <v>82.42013701884999</v>
      </c>
    </row>
    <row r="13" spans="1:26" ht="0.75" customHeight="1">
      <c r="A13" s="23"/>
      <c r="B13" s="24" t="s">
        <v>16</v>
      </c>
      <c r="C13" s="25"/>
      <c r="D13" s="25"/>
      <c r="E13" s="26" t="e">
        <f t="shared" si="0"/>
        <v>#DIV/0!</v>
      </c>
      <c r="F13" s="27"/>
      <c r="G13" s="27"/>
      <c r="H13" s="9" t="e">
        <f t="shared" si="1"/>
        <v>#DIV/0!</v>
      </c>
      <c r="I13" s="27"/>
      <c r="J13" s="27"/>
      <c r="K13" s="9" t="e">
        <f t="shared" si="2"/>
        <v>#DIV/0!</v>
      </c>
      <c r="L13" s="10"/>
      <c r="M13" s="10"/>
      <c r="N13" s="11"/>
      <c r="O13" s="27"/>
      <c r="P13" s="27"/>
      <c r="Q13" s="9" t="e">
        <f t="shared" si="3"/>
        <v>#DIV/0!</v>
      </c>
      <c r="R13" s="10"/>
      <c r="S13" s="10"/>
      <c r="T13" s="11"/>
      <c r="U13" s="27"/>
      <c r="V13" s="27"/>
      <c r="W13" s="9" t="e">
        <f t="shared" si="4"/>
        <v>#DIV/0!</v>
      </c>
      <c r="X13" s="27"/>
      <c r="Y13" s="27"/>
      <c r="Z13" s="26"/>
    </row>
    <row r="14" spans="1:26" ht="25.5">
      <c r="A14" s="23"/>
      <c r="B14" s="24" t="s">
        <v>17</v>
      </c>
      <c r="C14" s="25">
        <v>5931958</v>
      </c>
      <c r="D14" s="25">
        <v>5872101.970000001</v>
      </c>
      <c r="E14" s="26">
        <f t="shared" si="0"/>
        <v>98.99095661162808</v>
      </c>
      <c r="F14" s="27">
        <v>6978017</v>
      </c>
      <c r="G14" s="27">
        <v>4345380.41</v>
      </c>
      <c r="H14" s="9">
        <f t="shared" si="1"/>
        <v>62.272425103005624</v>
      </c>
      <c r="I14" s="27">
        <v>1422609</v>
      </c>
      <c r="J14" s="27">
        <v>968826.49</v>
      </c>
      <c r="K14" s="9">
        <f t="shared" si="2"/>
        <v>68.10209200138618</v>
      </c>
      <c r="L14" s="27">
        <v>428670</v>
      </c>
      <c r="M14" s="27">
        <v>311769.92</v>
      </c>
      <c r="N14" s="11">
        <f>M14/L14*100</f>
        <v>72.72958686168847</v>
      </c>
      <c r="O14" s="27">
        <v>2208715</v>
      </c>
      <c r="P14" s="27">
        <v>1743283.52</v>
      </c>
      <c r="Q14" s="9">
        <f t="shared" si="3"/>
        <v>78.92749947367587</v>
      </c>
      <c r="R14" s="10"/>
      <c r="S14" s="10"/>
      <c r="T14" s="11"/>
      <c r="U14" s="27">
        <v>2068830</v>
      </c>
      <c r="V14" s="27">
        <v>887952.73</v>
      </c>
      <c r="W14" s="9">
        <f t="shared" si="4"/>
        <v>42.920526577824184</v>
      </c>
      <c r="X14" s="27">
        <v>646858</v>
      </c>
      <c r="Y14" s="27">
        <v>383957.75</v>
      </c>
      <c r="Z14" s="26">
        <f>Y14/X14*100</f>
        <v>59.35734736217222</v>
      </c>
    </row>
    <row r="15" spans="1:26" ht="25.5">
      <c r="A15" s="23"/>
      <c r="B15" s="24" t="s">
        <v>18</v>
      </c>
      <c r="C15" s="25">
        <v>1561077</v>
      </c>
      <c r="D15" s="25">
        <v>1349614.97</v>
      </c>
      <c r="E15" s="26">
        <f t="shared" si="0"/>
        <v>86.45409355207974</v>
      </c>
      <c r="F15" s="27">
        <v>1600077</v>
      </c>
      <c r="G15" s="27">
        <v>1051797.32</v>
      </c>
      <c r="H15" s="9">
        <f t="shared" si="1"/>
        <v>65.7341690431148</v>
      </c>
      <c r="I15" s="27">
        <v>378806</v>
      </c>
      <c r="J15" s="27">
        <v>364701.9</v>
      </c>
      <c r="K15" s="9">
        <f t="shared" si="2"/>
        <v>96.27669572287662</v>
      </c>
      <c r="L15" s="11"/>
      <c r="M15" s="11"/>
      <c r="N15" s="12"/>
      <c r="O15" s="27">
        <v>794039</v>
      </c>
      <c r="P15" s="27">
        <v>511432.67</v>
      </c>
      <c r="Q15" s="9">
        <f t="shared" si="3"/>
        <v>64.40901139616568</v>
      </c>
      <c r="R15" s="10"/>
      <c r="S15" s="10"/>
      <c r="T15" s="11"/>
      <c r="U15" s="27">
        <v>234600</v>
      </c>
      <c r="V15" s="27">
        <v>33055.2</v>
      </c>
      <c r="W15" s="9">
        <f t="shared" si="4"/>
        <v>14.090025575447568</v>
      </c>
      <c r="X15" s="27">
        <v>192632</v>
      </c>
      <c r="Y15" s="27">
        <v>142607.55</v>
      </c>
      <c r="Z15" s="26">
        <f>Y15/X15*100</f>
        <v>74.0310799867104</v>
      </c>
    </row>
    <row r="16" spans="1:26" ht="25.5">
      <c r="A16" s="23"/>
      <c r="B16" s="24" t="s">
        <v>19</v>
      </c>
      <c r="C16" s="25">
        <v>1107295</v>
      </c>
      <c r="D16" s="25">
        <v>1897799.22</v>
      </c>
      <c r="E16" s="26">
        <f t="shared" si="0"/>
        <v>171.39057071512107</v>
      </c>
      <c r="F16" s="27">
        <v>1714040</v>
      </c>
      <c r="G16" s="27">
        <v>866673</v>
      </c>
      <c r="H16" s="9">
        <f t="shared" si="1"/>
        <v>50.56317238804229</v>
      </c>
      <c r="I16" s="27">
        <v>634765</v>
      </c>
      <c r="J16" s="27">
        <v>442223.73</v>
      </c>
      <c r="K16" s="9">
        <f t="shared" si="2"/>
        <v>69.66731467550983</v>
      </c>
      <c r="L16" s="11"/>
      <c r="M16" s="11"/>
      <c r="N16" s="11"/>
      <c r="O16" s="27"/>
      <c r="P16" s="27"/>
      <c r="Q16" s="9"/>
      <c r="R16" s="10"/>
      <c r="S16" s="10"/>
      <c r="T16" s="11"/>
      <c r="U16" s="27">
        <v>577167</v>
      </c>
      <c r="V16" s="27">
        <v>200062.02</v>
      </c>
      <c r="W16" s="9">
        <f t="shared" si="4"/>
        <v>34.662761384486636</v>
      </c>
      <c r="X16" s="27">
        <v>168055</v>
      </c>
      <c r="Y16" s="27">
        <v>125043.14</v>
      </c>
      <c r="Z16" s="26">
        <f>Y16/X16*100</f>
        <v>74.40608134241766</v>
      </c>
    </row>
    <row r="17" spans="1:26" ht="26.25" thickBot="1">
      <c r="A17" s="23"/>
      <c r="B17" s="30" t="s">
        <v>20</v>
      </c>
      <c r="C17" s="31">
        <v>13181071</v>
      </c>
      <c r="D17" s="31">
        <v>14466872.170000002</v>
      </c>
      <c r="E17" s="13">
        <f t="shared" si="0"/>
        <v>109.75490663846665</v>
      </c>
      <c r="F17" s="32">
        <v>11393816</v>
      </c>
      <c r="G17" s="32">
        <v>6984756.37</v>
      </c>
      <c r="H17" s="13">
        <f t="shared" si="1"/>
        <v>61.30304693352956</v>
      </c>
      <c r="I17" s="32">
        <v>2485980</v>
      </c>
      <c r="J17" s="32">
        <v>1932013.08</v>
      </c>
      <c r="K17" s="13">
        <f t="shared" si="2"/>
        <v>77.7163565274057</v>
      </c>
      <c r="L17" s="14"/>
      <c r="M17" s="14"/>
      <c r="N17" s="14"/>
      <c r="O17" s="32">
        <v>5228088</v>
      </c>
      <c r="P17" s="32">
        <v>3484707.19</v>
      </c>
      <c r="Q17" s="13">
        <f>P17/O17*100</f>
        <v>66.65356799656011</v>
      </c>
      <c r="R17" s="15"/>
      <c r="S17" s="15"/>
      <c r="T17" s="14"/>
      <c r="U17" s="32">
        <v>1870010</v>
      </c>
      <c r="V17" s="32">
        <v>514652.35</v>
      </c>
      <c r="W17" s="13">
        <f t="shared" si="4"/>
        <v>27.521368869685187</v>
      </c>
      <c r="X17" s="32">
        <v>1236508</v>
      </c>
      <c r="Y17" s="32">
        <v>726974.13</v>
      </c>
      <c r="Z17" s="13">
        <f>Y17/X17*100</f>
        <v>58.79251327124451</v>
      </c>
    </row>
    <row r="18" spans="1:26" ht="26.25" thickBot="1">
      <c r="A18" s="29"/>
      <c r="B18" s="73" t="s">
        <v>21</v>
      </c>
      <c r="C18" s="48">
        <f>SUM(C11:C17)</f>
        <v>29911711</v>
      </c>
      <c r="D18" s="48">
        <f>SUM(D11:D17)</f>
        <v>32305716.580000002</v>
      </c>
      <c r="E18" s="50">
        <f t="shared" si="0"/>
        <v>108.00357284810622</v>
      </c>
      <c r="F18" s="52">
        <f>SUM(F11:F17)</f>
        <v>31343416</v>
      </c>
      <c r="G18" s="52">
        <f>SUM(G11:G17)</f>
        <v>18195794.23</v>
      </c>
      <c r="H18" s="53">
        <f t="shared" si="1"/>
        <v>58.05300299750353</v>
      </c>
      <c r="I18" s="52">
        <f>SUM(I11:I17)</f>
        <v>7613346</v>
      </c>
      <c r="J18" s="52">
        <f>SUM(J11:J17)</f>
        <v>5388449.91</v>
      </c>
      <c r="K18" s="53">
        <f t="shared" si="2"/>
        <v>70.77636968029563</v>
      </c>
      <c r="L18" s="52">
        <f>SUM(L11:L17)</f>
        <v>428670</v>
      </c>
      <c r="M18" s="52">
        <f>SUM(M11:M17)</f>
        <v>311769.92</v>
      </c>
      <c r="N18" s="52">
        <f>M18/L18*100</f>
        <v>72.72958686168847</v>
      </c>
      <c r="O18" s="52">
        <f>SUM(O11:O17)</f>
        <v>11113616</v>
      </c>
      <c r="P18" s="52">
        <f>SUM(P11:P17)</f>
        <v>7722685.540000001</v>
      </c>
      <c r="Q18" s="53">
        <f>P18/O18*100</f>
        <v>69.48850437157448</v>
      </c>
      <c r="R18" s="52">
        <f>SUM(R11:R17)</f>
        <v>0</v>
      </c>
      <c r="S18" s="52">
        <f>SUM(S11:S17)</f>
        <v>0</v>
      </c>
      <c r="T18" s="52"/>
      <c r="U18" s="52">
        <f>SUM(U11:U17)</f>
        <v>6679654</v>
      </c>
      <c r="V18" s="52">
        <f>SUM(V11:V17)</f>
        <v>2036124.2799999998</v>
      </c>
      <c r="W18" s="53">
        <f t="shared" si="4"/>
        <v>30.48248127822189</v>
      </c>
      <c r="X18" s="52">
        <f>SUM(X11:X17)</f>
        <v>3259975</v>
      </c>
      <c r="Y18" s="52">
        <f>SUM(Y11:Y17)</f>
        <v>2159776.82</v>
      </c>
      <c r="Z18" s="74">
        <f>Y18/X18*100</f>
        <v>66.25133076173897</v>
      </c>
    </row>
    <row r="19" spans="1:26" ht="25.5">
      <c r="A19" s="23"/>
      <c r="B19" s="33" t="s">
        <v>22</v>
      </c>
      <c r="C19" s="34">
        <v>376948</v>
      </c>
      <c r="D19" s="34">
        <v>438277.05</v>
      </c>
      <c r="E19" s="35">
        <f t="shared" si="0"/>
        <v>116.26989664356888</v>
      </c>
      <c r="F19" s="36">
        <v>451586</v>
      </c>
      <c r="G19" s="36">
        <v>404998.05</v>
      </c>
      <c r="H19" s="7">
        <f t="shared" si="1"/>
        <v>89.68348221601201</v>
      </c>
      <c r="I19" s="36">
        <v>451586</v>
      </c>
      <c r="J19" s="36">
        <v>404998.05</v>
      </c>
      <c r="K19" s="7">
        <f t="shared" si="2"/>
        <v>89.68348221601201</v>
      </c>
      <c r="L19" s="8"/>
      <c r="M19" s="8"/>
      <c r="N19" s="8"/>
      <c r="O19" s="8"/>
      <c r="P19" s="8"/>
      <c r="Q19" s="7"/>
      <c r="R19" s="17"/>
      <c r="S19" s="17"/>
      <c r="T19" s="8"/>
      <c r="U19" s="36">
        <v>0</v>
      </c>
      <c r="V19" s="36">
        <v>0</v>
      </c>
      <c r="W19" s="7"/>
      <c r="X19" s="17"/>
      <c r="Y19" s="17"/>
      <c r="Z19" s="35"/>
    </row>
    <row r="20" spans="1:26" ht="25.5">
      <c r="A20" s="23"/>
      <c r="B20" s="28" t="s">
        <v>23</v>
      </c>
      <c r="C20" s="25">
        <v>2290907</v>
      </c>
      <c r="D20" s="25">
        <v>2590976.7</v>
      </c>
      <c r="E20" s="26">
        <f t="shared" si="0"/>
        <v>113.09829251034635</v>
      </c>
      <c r="F20" s="27">
        <v>2589254</v>
      </c>
      <c r="G20" s="27">
        <v>2037102.89</v>
      </c>
      <c r="H20" s="9">
        <f t="shared" si="1"/>
        <v>78.67528214690408</v>
      </c>
      <c r="I20" s="27">
        <v>647295</v>
      </c>
      <c r="J20" s="27">
        <v>539505.98</v>
      </c>
      <c r="K20" s="9">
        <f t="shared" si="2"/>
        <v>83.34777497122641</v>
      </c>
      <c r="L20" s="11"/>
      <c r="M20" s="11"/>
      <c r="N20" s="11"/>
      <c r="O20" s="27">
        <v>1408411</v>
      </c>
      <c r="P20" s="27">
        <v>1179992.07</v>
      </c>
      <c r="Q20" s="9">
        <f>P20/O20*100</f>
        <v>83.78179877890759</v>
      </c>
      <c r="R20" s="10"/>
      <c r="S20" s="10"/>
      <c r="T20" s="11"/>
      <c r="U20" s="27">
        <v>121345</v>
      </c>
      <c r="V20" s="27">
        <v>50111.07</v>
      </c>
      <c r="W20" s="9">
        <f aca="true" t="shared" si="5" ref="W20:W27">V20/U20*100</f>
        <v>41.29636161358111</v>
      </c>
      <c r="X20" s="27">
        <v>398574</v>
      </c>
      <c r="Y20" s="27">
        <v>265508.22</v>
      </c>
      <c r="Z20" s="26">
        <f aca="true" t="shared" si="6" ref="Z20:Z29">Y20/X20*100</f>
        <v>66.61453582019901</v>
      </c>
    </row>
    <row r="21" spans="1:26" ht="25.5">
      <c r="A21" s="23"/>
      <c r="B21" s="28" t="s">
        <v>24</v>
      </c>
      <c r="C21" s="25">
        <v>455096</v>
      </c>
      <c r="D21" s="25">
        <v>483595.51</v>
      </c>
      <c r="E21" s="26">
        <f t="shared" si="0"/>
        <v>106.26230729340622</v>
      </c>
      <c r="F21" s="27">
        <v>618531</v>
      </c>
      <c r="G21" s="27">
        <v>432496.64</v>
      </c>
      <c r="H21" s="9">
        <f t="shared" si="1"/>
        <v>69.92319544210396</v>
      </c>
      <c r="I21" s="27">
        <v>298596</v>
      </c>
      <c r="J21" s="27">
        <v>200090.97</v>
      </c>
      <c r="K21" s="9">
        <f t="shared" si="2"/>
        <v>67.01059960615682</v>
      </c>
      <c r="L21" s="11"/>
      <c r="M21" s="11"/>
      <c r="N21" s="11"/>
      <c r="O21" s="27"/>
      <c r="P21" s="27"/>
      <c r="Q21" s="9"/>
      <c r="R21" s="10"/>
      <c r="S21" s="10"/>
      <c r="T21" s="11"/>
      <c r="U21" s="27">
        <v>76300</v>
      </c>
      <c r="V21" s="27">
        <v>54687.47</v>
      </c>
      <c r="W21" s="9">
        <f t="shared" si="5"/>
        <v>71.67427260812582</v>
      </c>
      <c r="X21" s="27">
        <v>243635</v>
      </c>
      <c r="Y21" s="27">
        <v>177718.2</v>
      </c>
      <c r="Z21" s="26">
        <f t="shared" si="6"/>
        <v>72.9444455845835</v>
      </c>
    </row>
    <row r="22" spans="1:26" ht="25.5">
      <c r="A22" s="23"/>
      <c r="B22" s="28" t="s">
        <v>25</v>
      </c>
      <c r="C22" s="25">
        <v>1420957</v>
      </c>
      <c r="D22" s="25">
        <v>1480327.79</v>
      </c>
      <c r="E22" s="26">
        <f t="shared" si="0"/>
        <v>104.17822566059354</v>
      </c>
      <c r="F22" s="27">
        <v>937341</v>
      </c>
      <c r="G22" s="27">
        <v>623656.09</v>
      </c>
      <c r="H22" s="9">
        <f t="shared" si="1"/>
        <v>66.53460053491739</v>
      </c>
      <c r="I22" s="27">
        <v>515140</v>
      </c>
      <c r="J22" s="27">
        <v>353393.18</v>
      </c>
      <c r="K22" s="9">
        <f t="shared" si="2"/>
        <v>68.60138603098187</v>
      </c>
      <c r="L22" s="11"/>
      <c r="M22" s="11"/>
      <c r="N22" s="11"/>
      <c r="O22" s="27"/>
      <c r="P22" s="27"/>
      <c r="Q22" s="9"/>
      <c r="R22" s="10"/>
      <c r="S22" s="10"/>
      <c r="T22" s="11"/>
      <c r="U22" s="27">
        <v>218103</v>
      </c>
      <c r="V22" s="27">
        <v>140734.42</v>
      </c>
      <c r="W22" s="9">
        <f t="shared" si="5"/>
        <v>64.52658606254843</v>
      </c>
      <c r="X22" s="27">
        <v>177066</v>
      </c>
      <c r="Y22" s="27">
        <v>115889.56</v>
      </c>
      <c r="Z22" s="26">
        <f t="shared" si="6"/>
        <v>65.44992262772074</v>
      </c>
    </row>
    <row r="23" spans="1:26" ht="27.75" customHeight="1">
      <c r="A23" s="23"/>
      <c r="B23" s="28" t="s">
        <v>26</v>
      </c>
      <c r="C23" s="25">
        <v>1280517</v>
      </c>
      <c r="D23" s="25">
        <v>1356407.78</v>
      </c>
      <c r="E23" s="26">
        <f t="shared" si="0"/>
        <v>105.92657340745963</v>
      </c>
      <c r="F23" s="27">
        <v>1704258</v>
      </c>
      <c r="G23" s="27">
        <v>1174754.94</v>
      </c>
      <c r="H23" s="9">
        <f t="shared" si="1"/>
        <v>68.93058093316856</v>
      </c>
      <c r="I23" s="27">
        <v>833055</v>
      </c>
      <c r="J23" s="27">
        <v>523200.04</v>
      </c>
      <c r="K23" s="9">
        <f t="shared" si="2"/>
        <v>62.804981663875736</v>
      </c>
      <c r="L23" s="11"/>
      <c r="M23" s="11"/>
      <c r="N23" s="11"/>
      <c r="O23" s="27"/>
      <c r="P23" s="27"/>
      <c r="Q23" s="9"/>
      <c r="R23" s="10"/>
      <c r="S23" s="10"/>
      <c r="T23" s="11"/>
      <c r="U23" s="27">
        <v>569221</v>
      </c>
      <c r="V23" s="27">
        <v>479817.91</v>
      </c>
      <c r="W23" s="9">
        <f t="shared" si="5"/>
        <v>84.29378220409998</v>
      </c>
      <c r="X23" s="27">
        <v>261932</v>
      </c>
      <c r="Y23" s="27">
        <v>148436.99</v>
      </c>
      <c r="Z23" s="26">
        <f t="shared" si="6"/>
        <v>56.67004795137669</v>
      </c>
    </row>
    <row r="24" spans="1:30" ht="25.5">
      <c r="A24" s="23"/>
      <c r="B24" s="28" t="s">
        <v>27</v>
      </c>
      <c r="C24" s="25">
        <v>696379</v>
      </c>
      <c r="D24" s="25">
        <v>776549.98</v>
      </c>
      <c r="E24" s="26">
        <f t="shared" si="0"/>
        <v>111.51254991893782</v>
      </c>
      <c r="F24" s="27">
        <v>889059</v>
      </c>
      <c r="G24" s="27">
        <v>645625</v>
      </c>
      <c r="H24" s="9">
        <f t="shared" si="1"/>
        <v>72.61891505513132</v>
      </c>
      <c r="I24" s="27">
        <v>507238</v>
      </c>
      <c r="J24" s="27">
        <v>422503.25</v>
      </c>
      <c r="K24" s="9">
        <f t="shared" si="2"/>
        <v>83.29487341248092</v>
      </c>
      <c r="L24" s="11"/>
      <c r="M24" s="11"/>
      <c r="N24" s="11"/>
      <c r="O24" s="27"/>
      <c r="P24" s="27"/>
      <c r="Q24" s="9"/>
      <c r="R24" s="10"/>
      <c r="S24" s="10"/>
      <c r="T24" s="11"/>
      <c r="U24" s="27">
        <v>171800</v>
      </c>
      <c r="V24" s="27">
        <v>52200</v>
      </c>
      <c r="W24" s="9">
        <f t="shared" si="5"/>
        <v>30.384167636786962</v>
      </c>
      <c r="X24" s="27">
        <v>193021</v>
      </c>
      <c r="Y24" s="27">
        <v>162521.75</v>
      </c>
      <c r="Z24" s="26">
        <f t="shared" si="6"/>
        <v>84.19899907263977</v>
      </c>
      <c r="AD24" s="18"/>
    </row>
    <row r="25" spans="1:26" ht="0.75" customHeight="1" thickBot="1">
      <c r="A25" s="38"/>
      <c r="B25" s="39" t="s">
        <v>28</v>
      </c>
      <c r="C25" s="31"/>
      <c r="D25" s="31"/>
      <c r="E25" s="13" t="e">
        <f t="shared" si="0"/>
        <v>#DIV/0!</v>
      </c>
      <c r="F25" s="32"/>
      <c r="G25" s="32"/>
      <c r="H25" s="13" t="e">
        <f t="shared" si="1"/>
        <v>#DIV/0!</v>
      </c>
      <c r="I25" s="32"/>
      <c r="J25" s="32"/>
      <c r="K25" s="13" t="e">
        <f t="shared" si="2"/>
        <v>#DIV/0!</v>
      </c>
      <c r="L25" s="14"/>
      <c r="M25" s="14"/>
      <c r="N25" s="14"/>
      <c r="O25" s="32"/>
      <c r="P25" s="32"/>
      <c r="Q25" s="13" t="e">
        <f>P25/O25*100</f>
        <v>#DIV/0!</v>
      </c>
      <c r="R25" s="15"/>
      <c r="S25" s="15"/>
      <c r="T25" s="14"/>
      <c r="U25" s="32"/>
      <c r="V25" s="32"/>
      <c r="W25" s="13" t="e">
        <f t="shared" si="5"/>
        <v>#DIV/0!</v>
      </c>
      <c r="X25" s="32"/>
      <c r="Y25" s="32"/>
      <c r="Z25" s="13" t="e">
        <f t="shared" si="6"/>
        <v>#DIV/0!</v>
      </c>
    </row>
    <row r="26" spans="1:26" s="54" customFormat="1" ht="37.5" customHeight="1" thickBot="1">
      <c r="A26" s="46"/>
      <c r="B26" s="47" t="s">
        <v>29</v>
      </c>
      <c r="C26" s="48">
        <f>SUM(C19:C25)</f>
        <v>6520804</v>
      </c>
      <c r="D26" s="49">
        <f>SUM(D19:D25)</f>
        <v>7126134.8100000005</v>
      </c>
      <c r="E26" s="50">
        <f t="shared" si="0"/>
        <v>109.28307015515266</v>
      </c>
      <c r="F26" s="51">
        <f>SUM(F19:F25)</f>
        <v>7190029</v>
      </c>
      <c r="G26" s="52">
        <f>SUM(G19:G25)</f>
        <v>5318633.609999999</v>
      </c>
      <c r="H26" s="53">
        <f t="shared" si="1"/>
        <v>73.9723526845302</v>
      </c>
      <c r="I26" s="52">
        <f>SUM(I19:I25)</f>
        <v>3252910</v>
      </c>
      <c r="J26" s="52">
        <f>SUM(J19:J25)</f>
        <v>2443691.4699999997</v>
      </c>
      <c r="K26" s="53">
        <f t="shared" si="2"/>
        <v>75.12324257357258</v>
      </c>
      <c r="L26" s="52">
        <f>SUM(L19:L25)</f>
        <v>0</v>
      </c>
      <c r="M26" s="52">
        <f>SUM(M19:M25)</f>
        <v>0</v>
      </c>
      <c r="N26" s="52">
        <f>SUM(N19:N25)</f>
        <v>0</v>
      </c>
      <c r="O26" s="52">
        <f>SUM(O19:O25)</f>
        <v>1408411</v>
      </c>
      <c r="P26" s="52">
        <f>SUM(P19:P25)</f>
        <v>1179992.07</v>
      </c>
      <c r="Q26" s="53">
        <f>P26/O26*100</f>
        <v>83.78179877890759</v>
      </c>
      <c r="R26" s="52"/>
      <c r="S26" s="52"/>
      <c r="T26" s="52"/>
      <c r="U26" s="52">
        <f>SUM(U19:U25)</f>
        <v>1156769</v>
      </c>
      <c r="V26" s="52">
        <f>SUM(V19:V25)</f>
        <v>777550.87</v>
      </c>
      <c r="W26" s="53">
        <f t="shared" si="5"/>
        <v>67.21747124966177</v>
      </c>
      <c r="X26" s="52">
        <f>SUM(X19:X25)</f>
        <v>1274228</v>
      </c>
      <c r="Y26" s="52">
        <f>SUM(Y19:Y25)</f>
        <v>870074.72</v>
      </c>
      <c r="Z26" s="74">
        <f t="shared" si="6"/>
        <v>68.28249889344764</v>
      </c>
    </row>
    <row r="27" spans="1:26" s="54" customFormat="1" ht="22.5" customHeight="1" thickBot="1">
      <c r="A27" s="55"/>
      <c r="B27" s="56" t="s">
        <v>30</v>
      </c>
      <c r="C27" s="57">
        <f>C10+C18+C26</f>
        <v>58085026</v>
      </c>
      <c r="D27" s="58">
        <f>D10+D18+D26</f>
        <v>61141640.550000004</v>
      </c>
      <c r="E27" s="59">
        <f t="shared" si="0"/>
        <v>105.26231072015015</v>
      </c>
      <c r="F27" s="60">
        <f>F10+F18+F26</f>
        <v>56961964</v>
      </c>
      <c r="G27" s="61">
        <f>G10+G18+G26</f>
        <v>35500538.480000004</v>
      </c>
      <c r="H27" s="59">
        <f t="shared" si="1"/>
        <v>62.323234641277466</v>
      </c>
      <c r="I27" s="61">
        <f>I10+I18+I26</f>
        <v>13913092</v>
      </c>
      <c r="J27" s="61">
        <f>J10+J18+J26</f>
        <v>9542178.54</v>
      </c>
      <c r="K27" s="59">
        <f t="shared" si="2"/>
        <v>68.58416906896036</v>
      </c>
      <c r="L27" s="61">
        <f>L10+L18+L26</f>
        <v>428670</v>
      </c>
      <c r="M27" s="61">
        <f>M10+M18+M26</f>
        <v>311769.92</v>
      </c>
      <c r="N27" s="62">
        <f>N10+N18+N26</f>
        <v>72.72958686168847</v>
      </c>
      <c r="O27" s="61">
        <f>O10+O18+O26</f>
        <v>20279310</v>
      </c>
      <c r="P27" s="61">
        <f>P10+P18+P26</f>
        <v>15412191.040000001</v>
      </c>
      <c r="Q27" s="59">
        <f>P27/O27*100</f>
        <v>75.99958302328828</v>
      </c>
      <c r="R27" s="61"/>
      <c r="S27" s="61"/>
      <c r="T27" s="60"/>
      <c r="U27" s="61">
        <f>U10+U18+U26</f>
        <v>13850823</v>
      </c>
      <c r="V27" s="61">
        <f>V10+V18+V26</f>
        <v>5896054.71</v>
      </c>
      <c r="W27" s="59">
        <f t="shared" si="5"/>
        <v>42.56826262237269</v>
      </c>
      <c r="X27" s="61">
        <f>X10+X18+X26</f>
        <v>4534203</v>
      </c>
      <c r="Y27" s="61">
        <f>Y10+Y18+Y26</f>
        <v>3029851.54</v>
      </c>
      <c r="Z27" s="75">
        <f t="shared" si="6"/>
        <v>66.82214139949181</v>
      </c>
    </row>
    <row r="28" spans="1:26" ht="28.5" customHeight="1" thickBot="1">
      <c r="A28" s="40"/>
      <c r="B28" s="43" t="s">
        <v>31</v>
      </c>
      <c r="C28" s="44">
        <v>321872383.25</v>
      </c>
      <c r="D28" s="44">
        <v>305776533.46</v>
      </c>
      <c r="E28" s="37">
        <f t="shared" si="0"/>
        <v>94.99930698388054</v>
      </c>
      <c r="F28" s="45">
        <v>333257403.25</v>
      </c>
      <c r="G28" s="16">
        <v>271817864.22000015</v>
      </c>
      <c r="H28" s="37">
        <f t="shared" si="1"/>
        <v>81.5639387359957</v>
      </c>
      <c r="I28" s="45">
        <v>1840055</v>
      </c>
      <c r="J28" s="45">
        <v>1447278.72</v>
      </c>
      <c r="K28" s="37">
        <f t="shared" si="2"/>
        <v>78.65410110023885</v>
      </c>
      <c r="L28" s="41"/>
      <c r="M28" s="45"/>
      <c r="N28" s="42"/>
      <c r="O28" s="41">
        <v>87790853</v>
      </c>
      <c r="P28" s="45">
        <v>62254485.95</v>
      </c>
      <c r="Q28" s="37">
        <f>P28/O28*100</f>
        <v>70.91226912899457</v>
      </c>
      <c r="R28" s="41">
        <v>44962912</v>
      </c>
      <c r="S28" s="45">
        <v>34360094.529999994</v>
      </c>
      <c r="T28" s="41">
        <f>S28/R28*100</f>
        <v>76.41874825634068</v>
      </c>
      <c r="U28" s="41"/>
      <c r="V28" s="45"/>
      <c r="W28" s="37"/>
      <c r="X28" s="41">
        <v>5843227</v>
      </c>
      <c r="Y28" s="45">
        <v>4252797.98</v>
      </c>
      <c r="Z28" s="76">
        <f t="shared" si="6"/>
        <v>72.78166636346664</v>
      </c>
    </row>
    <row r="29" spans="1:26" ht="24.75" customHeight="1" thickBot="1">
      <c r="A29" s="63"/>
      <c r="B29" s="64" t="s">
        <v>32</v>
      </c>
      <c r="C29" s="65">
        <f>C27+C28</f>
        <v>379957409.25</v>
      </c>
      <c r="D29" s="66">
        <f>D27+D28</f>
        <v>366918174.01</v>
      </c>
      <c r="E29" s="67">
        <f t="shared" si="0"/>
        <v>96.5682376701804</v>
      </c>
      <c r="F29" s="68">
        <f>F27+F28</f>
        <v>390219367.25</v>
      </c>
      <c r="G29" s="69">
        <f>G27+G28</f>
        <v>307318402.70000017</v>
      </c>
      <c r="H29" s="70">
        <f t="shared" si="1"/>
        <v>78.75529214907263</v>
      </c>
      <c r="I29" s="68">
        <f>I27+I28</f>
        <v>15753147</v>
      </c>
      <c r="J29" s="68">
        <f>J27+J28</f>
        <v>10989457.26</v>
      </c>
      <c r="K29" s="70">
        <f t="shared" si="2"/>
        <v>69.760393018614</v>
      </c>
      <c r="L29" s="69">
        <f>L27+L28</f>
        <v>428670</v>
      </c>
      <c r="M29" s="69">
        <f>M27+M28</f>
        <v>311769.92</v>
      </c>
      <c r="N29" s="71">
        <f>N27+N28</f>
        <v>72.72958686168847</v>
      </c>
      <c r="O29" s="69">
        <f>O27+O28</f>
        <v>108070163</v>
      </c>
      <c r="P29" s="69">
        <f>P27+P28</f>
        <v>77666676.99000001</v>
      </c>
      <c r="Q29" s="70">
        <f>P29/O29*100</f>
        <v>71.86690094101182</v>
      </c>
      <c r="R29" s="69">
        <f>R27+R28</f>
        <v>44962912</v>
      </c>
      <c r="S29" s="69">
        <f>S27+S28</f>
        <v>34360094.529999994</v>
      </c>
      <c r="T29" s="72">
        <f>S29/R29*100</f>
        <v>76.41874825634068</v>
      </c>
      <c r="U29" s="69">
        <f>U27+U28</f>
        <v>13850823</v>
      </c>
      <c r="V29" s="69">
        <f>V27+V28</f>
        <v>5896054.71</v>
      </c>
      <c r="W29" s="70">
        <f>V29/U29*100</f>
        <v>42.56826262237269</v>
      </c>
      <c r="X29" s="69">
        <f>X27+X28</f>
        <v>10377430</v>
      </c>
      <c r="Y29" s="69">
        <f>Y27+Y28</f>
        <v>7282649.5200000005</v>
      </c>
      <c r="Z29" s="77">
        <f t="shared" si="6"/>
        <v>70.17777542223847</v>
      </c>
    </row>
    <row r="30" spans="6:39" ht="22.5">
      <c r="F30" s="19"/>
      <c r="G30" s="19"/>
      <c r="H30" s="19"/>
      <c r="I30" s="20"/>
      <c r="J30" s="21"/>
      <c r="K30" s="20"/>
      <c r="L30" s="20"/>
      <c r="M30" s="20"/>
      <c r="N30" s="20"/>
      <c r="O30" s="20"/>
      <c r="P30" s="21"/>
      <c r="Q30" s="20"/>
      <c r="R30" s="20"/>
      <c r="S30" s="21"/>
      <c r="T30" s="20"/>
      <c r="U30" s="20"/>
      <c r="V30" s="20"/>
      <c r="W30" s="20"/>
      <c r="X30" s="20"/>
      <c r="Y30" s="2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ht="12.75">
      <c r="F31" s="22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2018-05-22T07:21:06Z</cp:lastPrinted>
  <dcterms:created xsi:type="dcterms:W3CDTF">2018-05-22T07:11:40Z</dcterms:created>
  <dcterms:modified xsi:type="dcterms:W3CDTF">2018-05-22T07:27:02Z</dcterms:modified>
  <cp:category/>
  <cp:version/>
  <cp:contentType/>
  <cp:contentStatus/>
</cp:coreProperties>
</file>