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<sst xmlns="http://schemas.openxmlformats.org/spreadsheetml/2006/main" count="55" uniqueCount="36">
  <si>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22.10.2018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</si>
  <si>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</si>
  <si>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</si>
  <si>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</si>
  <si>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</si>
  <si>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</si>
  <si>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</si>
  <si>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</si>
  <si>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</si>
  <si>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</si>
  <si>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</si>
  <si>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січень-жовтень</t>
  </si>
  <si>
    <t>виконано
січень-жовтень</t>
  </si>
  <si>
    <t>%</t>
  </si>
  <si>
    <t>затерджено з урахуванням змін на 
січень-жовтень</t>
  </si>
  <si>
    <t>касові видатки  за січень-жовтень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</si>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</sst>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3"/>
      <name val="Calibri"/>
      <family val="2"/>
    </font>
    <font>
      <sz val="11"/>
      <color indexed="10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45"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10">
    <xf numFmtId="0" fontId="3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14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 wrapText="1"/>
    </xf>
    <xf numFmtId="172" fontId="9" fillId="0" borderId="37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172" fontId="13" fillId="0" borderId="37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1" fontId="12" fillId="0" borderId="38" xfId="0" applyNumberFormat="1" applyFont="1" applyFill="1" applyBorder="1" applyAlignment="1">
      <alignment horizontal="center" vertical="center"/>
    </xf>
    <xf numFmtId="172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 wrapText="1"/>
    </xf>
    <xf numFmtId="172" fontId="13" fillId="0" borderId="33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72" fontId="9" fillId="0" borderId="18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/>
    </xf>
    <xf numFmtId="1" fontId="12" fillId="0" borderId="40" xfId="0" applyNumberFormat="1" applyFont="1" applyFill="1" applyBorder="1" applyAlignment="1">
      <alignment horizontal="center" vertical="center"/>
    </xf>
    <xf numFmtId="172" fontId="13" fillId="0" borderId="40" xfId="0" applyNumberFormat="1" applyFont="1" applyFill="1" applyBorder="1" applyAlignment="1">
      <alignment horizontal="center" vertical="center"/>
    </xf>
    <xf numFmtId="1" fontId="13" fillId="0" borderId="40" xfId="0" applyNumberFormat="1" applyFont="1" applyFill="1" applyBorder="1" applyAlignment="1">
      <alignment horizontal="center" vertical="center"/>
    </xf>
    <xf numFmtId="172" fontId="13" fillId="0" borderId="40" xfId="0" applyNumberFormat="1" applyFont="1" applyFill="1" applyBorder="1" applyAlignment="1">
      <alignment horizontal="center" vertical="center"/>
    </xf>
    <xf numFmtId="174" fontId="5" fillId="0" borderId="24" xfId="334" applyNumberFormat="1" applyFont="1" applyFill="1" applyBorder="1" applyAlignment="1">
      <alignment vertical="center" wrapText="1"/>
      <protection/>
    </xf>
    <xf numFmtId="1" fontId="13" fillId="0" borderId="40" xfId="0" applyNumberFormat="1" applyFont="1" applyFill="1" applyBorder="1" applyAlignment="1">
      <alignment horizontal="center" vertical="center" wrapText="1"/>
    </xf>
    <xf numFmtId="174" fontId="14" fillId="0" borderId="24" xfId="333" applyNumberFormat="1" applyFont="1" applyBorder="1" applyAlignment="1">
      <alignment vertical="center" wrapText="1"/>
      <protection/>
    </xf>
    <xf numFmtId="172" fontId="13" fillId="0" borderId="41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73" fontId="15" fillId="0" borderId="0" xfId="0" applyNumberFormat="1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center" vertical="center"/>
    </xf>
    <xf numFmtId="1" fontId="16" fillId="0" borderId="38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72" fontId="9" fillId="0" borderId="43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2" fontId="13" fillId="0" borderId="17" xfId="0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72" fontId="13" fillId="0" borderId="18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8" fillId="0" borderId="17" xfId="0" applyNumberFormat="1" applyFont="1" applyFill="1" applyBorder="1" applyAlignment="1">
      <alignment horizontal="center" vertical="center"/>
    </xf>
    <xf numFmtId="1" fontId="18" fillId="0" borderId="17" xfId="0" applyNumberFormat="1" applyFont="1" applyFill="1" applyBorder="1" applyAlignment="1">
      <alignment horizontal="center" vertical="center"/>
    </xf>
    <xf numFmtId="172" fontId="18" fillId="0" borderId="17" xfId="0" applyNumberFormat="1" applyFont="1" applyFill="1" applyBorder="1" applyAlignment="1">
      <alignment horizontal="center" vertical="center"/>
    </xf>
    <xf numFmtId="1" fontId="18" fillId="0" borderId="17" xfId="0" applyNumberFormat="1" applyFont="1" applyFill="1" applyBorder="1" applyAlignment="1">
      <alignment horizontal="center" vertical="center"/>
    </xf>
    <xf numFmtId="172" fontId="18" fillId="0" borderId="18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2" fontId="19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vertical="center"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1 06  2018" xfId="333"/>
    <cellStyle name="Обычный_ВИДАТКИ20 07  2018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30"/>
  <sheetViews>
    <sheetView tabSelected="1" zoomScale="80" zoomScaleNormal="80" workbookViewId="0" topLeftCell="A1">
      <pane xSplit="2" ySplit="9" topLeftCell="K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5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6.14062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43395</v>
      </c>
      <c r="C2" s="4"/>
      <c r="D2" s="4"/>
    </row>
    <row r="5" spans="2:26" ht="20.25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2" t="s">
        <v>15</v>
      </c>
      <c r="H9" s="34" t="s">
        <v>13</v>
      </c>
      <c r="I9" s="33" t="s">
        <v>14</v>
      </c>
      <c r="J9" s="32" t="s">
        <v>15</v>
      </c>
      <c r="K9" s="35" t="s">
        <v>13</v>
      </c>
      <c r="L9" s="33" t="s">
        <v>14</v>
      </c>
      <c r="M9" s="32" t="s">
        <v>15</v>
      </c>
      <c r="N9" s="35" t="s">
        <v>13</v>
      </c>
      <c r="O9" s="33" t="s">
        <v>14</v>
      </c>
      <c r="P9" s="32" t="s">
        <v>15</v>
      </c>
      <c r="Q9" s="35" t="s">
        <v>13</v>
      </c>
      <c r="R9" s="33" t="s">
        <v>14</v>
      </c>
      <c r="S9" s="32" t="s">
        <v>15</v>
      </c>
      <c r="T9" s="35" t="s">
        <v>13</v>
      </c>
      <c r="U9" s="33" t="s">
        <v>14</v>
      </c>
      <c r="V9" s="32" t="s">
        <v>15</v>
      </c>
      <c r="W9" s="35" t="s">
        <v>13</v>
      </c>
      <c r="X9" s="33" t="s">
        <v>14</v>
      </c>
      <c r="Y9" s="32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49559619</v>
      </c>
      <c r="D10" s="39">
        <v>49342540.43</v>
      </c>
      <c r="E10" s="40">
        <f aca="true" t="shared" si="0" ref="E10:E29">D10/C10*100</f>
        <v>99.56198499023974</v>
      </c>
      <c r="F10" s="41">
        <v>42654847</v>
      </c>
      <c r="G10" s="41">
        <v>37626953.94</v>
      </c>
      <c r="H10" s="42">
        <f aca="true" t="shared" si="1" ref="H10:H29">G10/F10*100</f>
        <v>88.21261025739935</v>
      </c>
      <c r="I10" s="41">
        <v>5833146</v>
      </c>
      <c r="J10" s="41">
        <v>4445717.77</v>
      </c>
      <c r="K10" s="42">
        <f aca="true" t="shared" si="2" ref="K10:K29">J10/I10*100</f>
        <v>76.21475221089956</v>
      </c>
      <c r="L10" s="41"/>
      <c r="M10" s="41"/>
      <c r="N10" s="41"/>
      <c r="O10" s="43">
        <v>16411722</v>
      </c>
      <c r="P10" s="43">
        <v>14760370.629999997</v>
      </c>
      <c r="Q10" s="42">
        <f aca="true" t="shared" si="3" ref="Q10:Q15">P10/O10*100</f>
        <v>89.93797622211733</v>
      </c>
      <c r="R10" s="44"/>
      <c r="S10" s="44"/>
      <c r="T10" s="41"/>
      <c r="U10" s="43">
        <v>17391209</v>
      </c>
      <c r="V10" s="43">
        <v>15897895.219999999</v>
      </c>
      <c r="W10" s="42">
        <f aca="true" t="shared" si="4" ref="W10:W18">V10/U10*100</f>
        <v>91.4133986889583</v>
      </c>
      <c r="X10" s="43"/>
      <c r="Y10" s="43"/>
      <c r="Z10" s="45"/>
    </row>
    <row r="11" spans="1:26" ht="38.25" customHeight="1">
      <c r="A11" s="18"/>
      <c r="B11" s="46" t="s">
        <v>17</v>
      </c>
      <c r="C11" s="47">
        <v>8968397</v>
      </c>
      <c r="D11" s="47">
        <v>9658047.1</v>
      </c>
      <c r="E11" s="48">
        <f t="shared" si="0"/>
        <v>107.68978112811018</v>
      </c>
      <c r="F11" s="49">
        <v>9824439</v>
      </c>
      <c r="G11" s="49">
        <v>7945533.39</v>
      </c>
      <c r="H11" s="50">
        <f t="shared" si="1"/>
        <v>80.8751867663894</v>
      </c>
      <c r="I11" s="49">
        <v>2644345</v>
      </c>
      <c r="J11" s="49">
        <v>2133868.76</v>
      </c>
      <c r="K11" s="50">
        <f t="shared" si="2"/>
        <v>80.6955506940282</v>
      </c>
      <c r="L11" s="51"/>
      <c r="M11" s="49"/>
      <c r="N11" s="49"/>
      <c r="O11" s="51">
        <v>3170688</v>
      </c>
      <c r="P11" s="51">
        <v>2513990.1</v>
      </c>
      <c r="Q11" s="50">
        <f t="shared" si="3"/>
        <v>79.28847303802834</v>
      </c>
      <c r="R11" s="49"/>
      <c r="S11" s="49"/>
      <c r="T11" s="49"/>
      <c r="U11" s="51">
        <v>2150277</v>
      </c>
      <c r="V11" s="51">
        <v>1880999.37</v>
      </c>
      <c r="W11" s="50">
        <f t="shared" si="4"/>
        <v>87.47707248880029</v>
      </c>
      <c r="X11" s="51">
        <v>1105532</v>
      </c>
      <c r="Y11" s="51">
        <v>785021.99</v>
      </c>
      <c r="Z11" s="52">
        <f>Y11/X11*100</f>
        <v>71.00852711635665</v>
      </c>
    </row>
    <row r="12" spans="1:26" ht="25.5">
      <c r="A12" s="18"/>
      <c r="B12" s="46" t="s">
        <v>18</v>
      </c>
      <c r="C12" s="47">
        <v>9708291</v>
      </c>
      <c r="D12" s="47">
        <v>9666006.66</v>
      </c>
      <c r="E12" s="48">
        <f t="shared" si="0"/>
        <v>99.56445125099773</v>
      </c>
      <c r="F12" s="49">
        <v>10216535</v>
      </c>
      <c r="G12" s="49">
        <v>6989920.980000001</v>
      </c>
      <c r="H12" s="50">
        <f t="shared" si="1"/>
        <v>68.41772655797686</v>
      </c>
      <c r="I12" s="49">
        <v>3110900</v>
      </c>
      <c r="J12" s="49">
        <v>2014887.07</v>
      </c>
      <c r="K12" s="50">
        <f t="shared" si="2"/>
        <v>64.76862226365361</v>
      </c>
      <c r="L12" s="53"/>
      <c r="M12" s="53"/>
      <c r="N12" s="49"/>
      <c r="O12" s="51">
        <v>2360380</v>
      </c>
      <c r="P12" s="51">
        <v>1937438.35</v>
      </c>
      <c r="Q12" s="50">
        <f t="shared" si="3"/>
        <v>82.08162880553131</v>
      </c>
      <c r="R12" s="53"/>
      <c r="S12" s="53"/>
      <c r="T12" s="49"/>
      <c r="U12" s="51">
        <v>2404161</v>
      </c>
      <c r="V12" s="51">
        <v>1245661.53</v>
      </c>
      <c r="W12" s="50">
        <f t="shared" si="4"/>
        <v>51.81273342342714</v>
      </c>
      <c r="X12" s="51">
        <v>780664</v>
      </c>
      <c r="Y12" s="51">
        <v>647270.05</v>
      </c>
      <c r="Z12" s="52">
        <f>Y12/X12*100</f>
        <v>82.91275760122153</v>
      </c>
    </row>
    <row r="13" spans="1:26" ht="25.5" hidden="1">
      <c r="A13" s="18"/>
      <c r="B13" s="46" t="s">
        <v>19</v>
      </c>
      <c r="C13" s="47"/>
      <c r="D13" s="47"/>
      <c r="E13" s="48" t="e">
        <f t="shared" si="0"/>
        <v>#DIV/0!</v>
      </c>
      <c r="F13" s="49"/>
      <c r="G13" s="49"/>
      <c r="H13" s="50" t="e">
        <f t="shared" si="1"/>
        <v>#DIV/0!</v>
      </c>
      <c r="I13" s="49"/>
      <c r="J13" s="49"/>
      <c r="K13" s="50" t="e">
        <f t="shared" si="2"/>
        <v>#DIV/0!</v>
      </c>
      <c r="L13" s="53"/>
      <c r="M13" s="53"/>
      <c r="N13" s="49"/>
      <c r="O13" s="51"/>
      <c r="P13" s="51"/>
      <c r="Q13" s="50" t="e">
        <f t="shared" si="3"/>
        <v>#DIV/0!</v>
      </c>
      <c r="R13" s="53"/>
      <c r="S13" s="53"/>
      <c r="T13" s="49"/>
      <c r="U13" s="51"/>
      <c r="V13" s="51"/>
      <c r="W13" s="50" t="e">
        <f t="shared" si="4"/>
        <v>#DIV/0!</v>
      </c>
      <c r="X13" s="51"/>
      <c r="Y13" s="51"/>
      <c r="Z13" s="52"/>
    </row>
    <row r="14" spans="1:26" ht="25.5">
      <c r="A14" s="18"/>
      <c r="B14" s="46" t="s">
        <v>20</v>
      </c>
      <c r="C14" s="47">
        <v>12360499</v>
      </c>
      <c r="D14" s="47">
        <v>12771722.440000001</v>
      </c>
      <c r="E14" s="48">
        <f t="shared" si="0"/>
        <v>103.3269161706174</v>
      </c>
      <c r="F14" s="49">
        <v>13948965</v>
      </c>
      <c r="G14" s="49">
        <v>11025737.880000003</v>
      </c>
      <c r="H14" s="50">
        <f t="shared" si="1"/>
        <v>79.04341203809747</v>
      </c>
      <c r="I14" s="49">
        <v>3238571</v>
      </c>
      <c r="J14" s="49">
        <v>2503158.22</v>
      </c>
      <c r="K14" s="50">
        <f t="shared" si="2"/>
        <v>77.2920593681596</v>
      </c>
      <c r="L14" s="51">
        <v>869348</v>
      </c>
      <c r="M14" s="49">
        <v>712889.35</v>
      </c>
      <c r="N14" s="50">
        <f>M14/L14*100</f>
        <v>82.00275953933293</v>
      </c>
      <c r="O14" s="51">
        <v>4264705</v>
      </c>
      <c r="P14" s="51">
        <v>3648993.35</v>
      </c>
      <c r="Q14" s="50">
        <f t="shared" si="3"/>
        <v>85.56262039226628</v>
      </c>
      <c r="R14" s="53"/>
      <c r="S14" s="53"/>
      <c r="T14" s="49"/>
      <c r="U14" s="51">
        <v>3767570</v>
      </c>
      <c r="V14" s="51">
        <v>3075272.73</v>
      </c>
      <c r="W14" s="50">
        <f t="shared" si="4"/>
        <v>81.62483324795558</v>
      </c>
      <c r="X14" s="51">
        <v>1029556</v>
      </c>
      <c r="Y14" s="51">
        <v>708882.39</v>
      </c>
      <c r="Z14" s="52">
        <f>Y14/X14*100</f>
        <v>68.85321342403911</v>
      </c>
    </row>
    <row r="15" spans="1:26" ht="25.5">
      <c r="A15" s="18"/>
      <c r="B15" s="46" t="s">
        <v>21</v>
      </c>
      <c r="C15" s="47">
        <v>3276337</v>
      </c>
      <c r="D15" s="47">
        <v>3349470.8</v>
      </c>
      <c r="E15" s="48">
        <f t="shared" si="0"/>
        <v>102.23218185430862</v>
      </c>
      <c r="F15" s="49">
        <v>3116337</v>
      </c>
      <c r="G15" s="49">
        <v>2772468.67</v>
      </c>
      <c r="H15" s="50">
        <f t="shared" si="1"/>
        <v>88.96562438529594</v>
      </c>
      <c r="I15" s="49">
        <v>812297</v>
      </c>
      <c r="J15" s="49">
        <v>778185.48</v>
      </c>
      <c r="K15" s="50">
        <f t="shared" si="2"/>
        <v>95.80060987545195</v>
      </c>
      <c r="L15" s="49"/>
      <c r="M15" s="49"/>
      <c r="N15" s="49"/>
      <c r="O15" s="51">
        <v>1626148</v>
      </c>
      <c r="P15" s="51">
        <v>1382144.36</v>
      </c>
      <c r="Q15" s="50">
        <f t="shared" si="3"/>
        <v>84.99499184576067</v>
      </c>
      <c r="R15" s="53"/>
      <c r="S15" s="53"/>
      <c r="T15" s="49"/>
      <c r="U15" s="51">
        <v>295568</v>
      </c>
      <c r="V15" s="51">
        <v>283381.86</v>
      </c>
      <c r="W15" s="50">
        <f t="shared" si="4"/>
        <v>95.87704352297948</v>
      </c>
      <c r="X15" s="51">
        <v>371404</v>
      </c>
      <c r="Y15" s="51">
        <v>317836.97</v>
      </c>
      <c r="Z15" s="52">
        <f>Y15/X15*100</f>
        <v>85.57715318090273</v>
      </c>
    </row>
    <row r="16" spans="1:26" ht="25.5">
      <c r="A16" s="18"/>
      <c r="B16" s="46" t="s">
        <v>22</v>
      </c>
      <c r="C16" s="47">
        <v>4336212</v>
      </c>
      <c r="D16" s="47">
        <v>4512707.85</v>
      </c>
      <c r="E16" s="48">
        <f t="shared" si="0"/>
        <v>104.07027723736755</v>
      </c>
      <c r="F16" s="49">
        <v>5043957</v>
      </c>
      <c r="G16" s="49">
        <v>3313357.32</v>
      </c>
      <c r="H16" s="50">
        <f t="shared" si="1"/>
        <v>65.68964247712658</v>
      </c>
      <c r="I16" s="49">
        <v>1671660</v>
      </c>
      <c r="J16" s="49">
        <v>1209424.08</v>
      </c>
      <c r="K16" s="50">
        <f t="shared" si="2"/>
        <v>72.34868813036144</v>
      </c>
      <c r="L16" s="49"/>
      <c r="M16" s="49"/>
      <c r="N16" s="49"/>
      <c r="O16" s="51"/>
      <c r="P16" s="51"/>
      <c r="Q16" s="50"/>
      <c r="R16" s="53"/>
      <c r="S16" s="53"/>
      <c r="T16" s="49"/>
      <c r="U16" s="51">
        <v>2533230</v>
      </c>
      <c r="V16" s="51">
        <v>1462660.67</v>
      </c>
      <c r="W16" s="50">
        <f t="shared" si="4"/>
        <v>57.7389605365482</v>
      </c>
      <c r="X16" s="51">
        <v>494554</v>
      </c>
      <c r="Y16" s="51">
        <v>421556.58</v>
      </c>
      <c r="Z16" s="52">
        <f>Y16/X16*100</f>
        <v>85.23974732789544</v>
      </c>
    </row>
    <row r="17" spans="1:26" ht="26.25" thickBot="1">
      <c r="A17" s="37"/>
      <c r="B17" s="54" t="s">
        <v>23</v>
      </c>
      <c r="C17" s="55">
        <v>29445119</v>
      </c>
      <c r="D17" s="55">
        <v>30360895.39</v>
      </c>
      <c r="E17" s="56">
        <f t="shared" si="0"/>
        <v>103.11011271511587</v>
      </c>
      <c r="F17" s="57">
        <v>21781552</v>
      </c>
      <c r="G17" s="57">
        <v>17583314.990000002</v>
      </c>
      <c r="H17" s="56">
        <f t="shared" si="1"/>
        <v>80.72572142701311</v>
      </c>
      <c r="I17" s="57">
        <v>5491660</v>
      </c>
      <c r="J17" s="57">
        <v>4428437.36</v>
      </c>
      <c r="K17" s="56">
        <f t="shared" si="2"/>
        <v>80.63932144378931</v>
      </c>
      <c r="L17" s="58"/>
      <c r="M17" s="58"/>
      <c r="N17" s="58"/>
      <c r="O17" s="59">
        <v>8949220</v>
      </c>
      <c r="P17" s="59">
        <v>7167701.829999999</v>
      </c>
      <c r="Q17" s="56">
        <f>P17/O17*100</f>
        <v>80.09303414152293</v>
      </c>
      <c r="R17" s="60"/>
      <c r="S17" s="60"/>
      <c r="T17" s="58"/>
      <c r="U17" s="59">
        <v>3405386</v>
      </c>
      <c r="V17" s="59">
        <v>3011150.3</v>
      </c>
      <c r="W17" s="56">
        <f t="shared" si="4"/>
        <v>88.42317141140535</v>
      </c>
      <c r="X17" s="59">
        <v>2504080</v>
      </c>
      <c r="Y17" s="59">
        <v>1805131.77</v>
      </c>
      <c r="Z17" s="61">
        <f>Y17/X17*100</f>
        <v>72.08762379796173</v>
      </c>
    </row>
    <row r="18" spans="1:26" ht="26.25" thickBot="1">
      <c r="A18" s="62"/>
      <c r="B18" s="63" t="s">
        <v>24</v>
      </c>
      <c r="C18" s="64">
        <f>SUM(C11:C17)</f>
        <v>68094855</v>
      </c>
      <c r="D18" s="64">
        <f>SUM(D11:D17)</f>
        <v>70318850.24000001</v>
      </c>
      <c r="E18" s="65">
        <f t="shared" si="0"/>
        <v>103.26602537005184</v>
      </c>
      <c r="F18" s="66">
        <f>SUM(F11:F17)</f>
        <v>63931785</v>
      </c>
      <c r="G18" s="66">
        <f>SUM(G11:G17)</f>
        <v>49630333.230000004</v>
      </c>
      <c r="H18" s="67">
        <f t="shared" si="1"/>
        <v>77.6301384827594</v>
      </c>
      <c r="I18" s="66">
        <f>SUM(I11:I17)</f>
        <v>16969433</v>
      </c>
      <c r="J18" s="66">
        <f>SUM(J11:J17)</f>
        <v>13067960.970000003</v>
      </c>
      <c r="K18" s="67">
        <f t="shared" si="2"/>
        <v>77.0088250444196</v>
      </c>
      <c r="L18" s="66">
        <f>SUM(L11:L17)</f>
        <v>869348</v>
      </c>
      <c r="M18" s="66">
        <f>SUM(M11:M17)</f>
        <v>712889.35</v>
      </c>
      <c r="N18" s="67">
        <f>M18/L18*100</f>
        <v>82.00275953933293</v>
      </c>
      <c r="O18" s="66">
        <f>SUM(O11:O17)</f>
        <v>20371141</v>
      </c>
      <c r="P18" s="66">
        <f>SUM(P11:P17)</f>
        <v>16650267.989999998</v>
      </c>
      <c r="Q18" s="67">
        <f>P18/O18*100</f>
        <v>81.73458712990106</v>
      </c>
      <c r="R18" s="66">
        <f>SUM(R11:R17)</f>
        <v>0</v>
      </c>
      <c r="S18" s="66">
        <f>SUM(S11:S17)</f>
        <v>0</v>
      </c>
      <c r="T18" s="66">
        <f>SUM(T11:T17)</f>
        <v>0</v>
      </c>
      <c r="U18" s="66">
        <f>SUM(U11:U17)</f>
        <v>14556192</v>
      </c>
      <c r="V18" s="66">
        <f>SUM(V11:V17)</f>
        <v>10959126.46</v>
      </c>
      <c r="W18" s="67">
        <f t="shared" si="4"/>
        <v>75.28841650343718</v>
      </c>
      <c r="X18" s="66">
        <f>SUM(X11:X17)</f>
        <v>6285790</v>
      </c>
      <c r="Y18" s="66">
        <f>SUM(Y11:Y17)</f>
        <v>4685699.75</v>
      </c>
      <c r="Z18" s="68">
        <f>Y18/X18*100</f>
        <v>74.54432537517161</v>
      </c>
    </row>
    <row r="19" spans="1:26" ht="25.5">
      <c r="A19" s="18"/>
      <c r="B19" s="69" t="s">
        <v>25</v>
      </c>
      <c r="C19" s="70">
        <v>1081538</v>
      </c>
      <c r="D19" s="71">
        <v>1082059.42</v>
      </c>
      <c r="E19" s="72">
        <f t="shared" si="0"/>
        <v>100.048210973632</v>
      </c>
      <c r="F19" s="73">
        <v>995668</v>
      </c>
      <c r="G19" s="73">
        <v>893514.82</v>
      </c>
      <c r="H19" s="74">
        <f t="shared" si="1"/>
        <v>89.74023670540781</v>
      </c>
      <c r="I19" s="75">
        <v>960208</v>
      </c>
      <c r="J19" s="75">
        <v>888054.82</v>
      </c>
      <c r="K19" s="74">
        <f t="shared" si="2"/>
        <v>92.48567185443154</v>
      </c>
      <c r="L19" s="73"/>
      <c r="M19" s="73"/>
      <c r="N19" s="73"/>
      <c r="O19" s="73"/>
      <c r="P19" s="73"/>
      <c r="Q19" s="74"/>
      <c r="R19" s="76"/>
      <c r="S19" s="76"/>
      <c r="T19" s="73"/>
      <c r="U19" s="77">
        <v>30000</v>
      </c>
      <c r="V19" s="77">
        <v>0</v>
      </c>
      <c r="W19" s="74"/>
      <c r="X19" s="76"/>
      <c r="Y19" s="76"/>
      <c r="Z19" s="78"/>
    </row>
    <row r="20" spans="1:26" ht="25.5">
      <c r="A20" s="18"/>
      <c r="B20" s="46" t="s">
        <v>26</v>
      </c>
      <c r="C20" s="79">
        <v>5131419</v>
      </c>
      <c r="D20" s="47">
        <v>5141054.13</v>
      </c>
      <c r="E20" s="48">
        <f t="shared" si="0"/>
        <v>100.1877673602565</v>
      </c>
      <c r="F20" s="49">
        <v>5102748</v>
      </c>
      <c r="G20" s="49">
        <v>4497021.16</v>
      </c>
      <c r="H20" s="50">
        <f t="shared" si="1"/>
        <v>88.12939929622236</v>
      </c>
      <c r="I20" s="75">
        <v>1415668</v>
      </c>
      <c r="J20" s="75">
        <v>1283638.35</v>
      </c>
      <c r="K20" s="50">
        <f t="shared" si="2"/>
        <v>90.67368549688204</v>
      </c>
      <c r="L20" s="49"/>
      <c r="M20" s="49"/>
      <c r="N20" s="49"/>
      <c r="O20" s="51">
        <v>2827828</v>
      </c>
      <c r="P20" s="51">
        <v>2487560.26</v>
      </c>
      <c r="Q20" s="50">
        <f>P20/O20*100</f>
        <v>87.96716985615815</v>
      </c>
      <c r="R20" s="53"/>
      <c r="S20" s="53"/>
      <c r="T20" s="49"/>
      <c r="U20" s="77">
        <v>136345</v>
      </c>
      <c r="V20" s="77">
        <v>133802.56</v>
      </c>
      <c r="W20" s="50">
        <f aca="true" t="shared" si="5" ref="W20:W27">V20/U20*100</f>
        <v>98.13528915618468</v>
      </c>
      <c r="X20" s="51">
        <v>672610</v>
      </c>
      <c r="Y20" s="51">
        <v>547202.24</v>
      </c>
      <c r="Z20" s="52">
        <f aca="true" t="shared" si="6" ref="Z20:Z29">Y20/X20*100</f>
        <v>81.35505567862505</v>
      </c>
    </row>
    <row r="21" spans="1:26" ht="25.5">
      <c r="A21" s="18"/>
      <c r="B21" s="46" t="s">
        <v>27</v>
      </c>
      <c r="C21" s="79">
        <v>1134267</v>
      </c>
      <c r="D21" s="47">
        <v>1150362.38</v>
      </c>
      <c r="E21" s="48">
        <f t="shared" si="0"/>
        <v>101.41901157311284</v>
      </c>
      <c r="F21" s="49">
        <v>1290085</v>
      </c>
      <c r="G21" s="49">
        <v>978424.12</v>
      </c>
      <c r="H21" s="50">
        <f t="shared" si="1"/>
        <v>75.84183367762589</v>
      </c>
      <c r="I21" s="75">
        <v>698374</v>
      </c>
      <c r="J21" s="75">
        <v>530985.53</v>
      </c>
      <c r="K21" s="50">
        <f t="shared" si="2"/>
        <v>76.03168646026342</v>
      </c>
      <c r="L21" s="49"/>
      <c r="M21" s="49"/>
      <c r="N21" s="49"/>
      <c r="O21" s="51"/>
      <c r="P21" s="51"/>
      <c r="Q21" s="50"/>
      <c r="R21" s="53"/>
      <c r="S21" s="53"/>
      <c r="T21" s="49"/>
      <c r="U21" s="77">
        <v>97700</v>
      </c>
      <c r="V21" s="77">
        <v>85730.72</v>
      </c>
      <c r="W21" s="50">
        <f t="shared" si="5"/>
        <v>87.74894575230296</v>
      </c>
      <c r="X21" s="51">
        <v>486091</v>
      </c>
      <c r="Y21" s="51">
        <v>355647.87</v>
      </c>
      <c r="Z21" s="52">
        <f t="shared" si="6"/>
        <v>73.16487447823555</v>
      </c>
    </row>
    <row r="22" spans="1:26" ht="25.5">
      <c r="A22" s="18"/>
      <c r="B22" s="46" t="s">
        <v>28</v>
      </c>
      <c r="C22" s="79">
        <v>5125280</v>
      </c>
      <c r="D22" s="47">
        <v>5159772.05</v>
      </c>
      <c r="E22" s="48">
        <f t="shared" si="0"/>
        <v>100.67297884213156</v>
      </c>
      <c r="F22" s="49">
        <v>2010806</v>
      </c>
      <c r="G22" s="49">
        <v>1442777.7</v>
      </c>
      <c r="H22" s="50">
        <f t="shared" si="1"/>
        <v>71.75121319510683</v>
      </c>
      <c r="I22" s="75">
        <v>1097638</v>
      </c>
      <c r="J22" s="75">
        <v>933615.88</v>
      </c>
      <c r="K22" s="50">
        <f t="shared" si="2"/>
        <v>85.05681107979134</v>
      </c>
      <c r="L22" s="49"/>
      <c r="M22" s="49"/>
      <c r="N22" s="49"/>
      <c r="O22" s="51"/>
      <c r="P22" s="51"/>
      <c r="Q22" s="50"/>
      <c r="R22" s="53"/>
      <c r="S22" s="53"/>
      <c r="T22" s="49"/>
      <c r="U22" s="77">
        <v>418621</v>
      </c>
      <c r="V22" s="77">
        <v>213087.48</v>
      </c>
      <c r="W22" s="50">
        <f t="shared" si="5"/>
        <v>50.90224331794153</v>
      </c>
      <c r="X22" s="51">
        <v>334502</v>
      </c>
      <c r="Y22" s="51">
        <v>211430.27</v>
      </c>
      <c r="Z22" s="52">
        <f t="shared" si="6"/>
        <v>63.20747559057942</v>
      </c>
    </row>
    <row r="23" spans="1:26" ht="27.75" customHeight="1">
      <c r="A23" s="18"/>
      <c r="B23" s="46" t="s">
        <v>29</v>
      </c>
      <c r="C23" s="79">
        <v>3712836</v>
      </c>
      <c r="D23" s="47">
        <v>3612909.82</v>
      </c>
      <c r="E23" s="48">
        <f t="shared" si="0"/>
        <v>97.30862930654625</v>
      </c>
      <c r="F23" s="49">
        <v>4062550</v>
      </c>
      <c r="G23" s="49">
        <v>2847980.39</v>
      </c>
      <c r="H23" s="50">
        <f t="shared" si="1"/>
        <v>70.10326986744779</v>
      </c>
      <c r="I23" s="75">
        <v>1564570</v>
      </c>
      <c r="J23" s="75">
        <v>1248583.84</v>
      </c>
      <c r="K23" s="50">
        <f t="shared" si="2"/>
        <v>79.80364189521723</v>
      </c>
      <c r="L23" s="49"/>
      <c r="M23" s="49"/>
      <c r="N23" s="49"/>
      <c r="O23" s="51"/>
      <c r="P23" s="51"/>
      <c r="Q23" s="50"/>
      <c r="R23" s="53"/>
      <c r="S23" s="53"/>
      <c r="T23" s="49"/>
      <c r="U23" s="77">
        <v>1944351</v>
      </c>
      <c r="V23" s="77">
        <v>1155912.12</v>
      </c>
      <c r="W23" s="50">
        <f t="shared" si="5"/>
        <v>59.44976601446962</v>
      </c>
      <c r="X23" s="51">
        <v>433419</v>
      </c>
      <c r="Y23" s="51">
        <v>341434.03</v>
      </c>
      <c r="Z23" s="52">
        <f t="shared" si="6"/>
        <v>78.77689487539772</v>
      </c>
    </row>
    <row r="24" spans="1:30" ht="26.25" thickBot="1">
      <c r="A24" s="18"/>
      <c r="B24" s="46" t="s">
        <v>30</v>
      </c>
      <c r="C24" s="79">
        <v>1702242</v>
      </c>
      <c r="D24" s="47">
        <v>1713325.07</v>
      </c>
      <c r="E24" s="48">
        <f t="shared" si="0"/>
        <v>100.65108662575592</v>
      </c>
      <c r="F24" s="49">
        <v>1763829</v>
      </c>
      <c r="G24" s="49">
        <v>1475390.42</v>
      </c>
      <c r="H24" s="50">
        <f t="shared" si="1"/>
        <v>83.6470213382363</v>
      </c>
      <c r="I24" s="75">
        <v>1067353</v>
      </c>
      <c r="J24" s="75">
        <v>889938</v>
      </c>
      <c r="K24" s="50">
        <f t="shared" si="2"/>
        <v>83.37803894306757</v>
      </c>
      <c r="L24" s="49"/>
      <c r="M24" s="49"/>
      <c r="N24" s="49"/>
      <c r="O24" s="51"/>
      <c r="P24" s="51"/>
      <c r="Q24" s="50"/>
      <c r="R24" s="53"/>
      <c r="S24" s="53"/>
      <c r="T24" s="49"/>
      <c r="U24" s="77">
        <v>245310</v>
      </c>
      <c r="V24" s="77">
        <v>239387.95</v>
      </c>
      <c r="W24" s="50">
        <f t="shared" si="5"/>
        <v>97.58589132118544</v>
      </c>
      <c r="X24" s="51">
        <v>401706</v>
      </c>
      <c r="Y24" s="51">
        <v>298204.47</v>
      </c>
      <c r="Z24" s="52">
        <f t="shared" si="6"/>
        <v>74.23450732625352</v>
      </c>
      <c r="AD24" s="80"/>
    </row>
    <row r="25" spans="1:26" ht="26.25" hidden="1" thickBot="1">
      <c r="A25" s="37"/>
      <c r="B25" s="54" t="s">
        <v>31</v>
      </c>
      <c r="C25" s="81"/>
      <c r="D25" s="81"/>
      <c r="E25" s="56" t="e">
        <f t="shared" si="0"/>
        <v>#DIV/0!</v>
      </c>
      <c r="F25" s="82"/>
      <c r="G25" s="82"/>
      <c r="H25" s="56" t="e">
        <f t="shared" si="1"/>
        <v>#DIV/0!</v>
      </c>
      <c r="I25" s="59"/>
      <c r="J25" s="59"/>
      <c r="K25" s="56" t="e">
        <f t="shared" si="2"/>
        <v>#DIV/0!</v>
      </c>
      <c r="L25" s="58"/>
      <c r="M25" s="58"/>
      <c r="N25" s="58"/>
      <c r="O25" s="59"/>
      <c r="P25" s="59"/>
      <c r="Q25" s="56" t="e">
        <f>P25/O25*100</f>
        <v>#DIV/0!</v>
      </c>
      <c r="R25" s="60"/>
      <c r="S25" s="60"/>
      <c r="T25" s="58"/>
      <c r="U25" s="59"/>
      <c r="V25" s="59"/>
      <c r="W25" s="56" t="e">
        <f t="shared" si="5"/>
        <v>#DIV/0!</v>
      </c>
      <c r="X25" s="59"/>
      <c r="Y25" s="59"/>
      <c r="Z25" s="61" t="e">
        <f t="shared" si="6"/>
        <v>#DIV/0!</v>
      </c>
    </row>
    <row r="26" spans="1:26" ht="37.5" customHeight="1" thickBot="1">
      <c r="A26" s="18"/>
      <c r="B26" s="83" t="s">
        <v>32</v>
      </c>
      <c r="C26" s="84">
        <f>SUM(C19:C25)</f>
        <v>17887582</v>
      </c>
      <c r="D26" s="85">
        <f>SUM(D19:D25)</f>
        <v>17859482.87</v>
      </c>
      <c r="E26" s="65">
        <f t="shared" si="0"/>
        <v>99.842912641854</v>
      </c>
      <c r="F26" s="85">
        <f>SUM(F19:F25)</f>
        <v>15225686</v>
      </c>
      <c r="G26" s="85">
        <f>SUM(G19:G25)</f>
        <v>12135108.610000001</v>
      </c>
      <c r="H26" s="67">
        <f t="shared" si="1"/>
        <v>79.70155571315473</v>
      </c>
      <c r="I26" s="66">
        <f>SUM(I19:I25)</f>
        <v>6803811</v>
      </c>
      <c r="J26" s="66">
        <f>SUM(J19:J25)</f>
        <v>5774816.42</v>
      </c>
      <c r="K26" s="67">
        <f t="shared" si="2"/>
        <v>84.87620276342184</v>
      </c>
      <c r="L26" s="66">
        <f>SUM(L19:L25)</f>
        <v>0</v>
      </c>
      <c r="M26" s="66">
        <f>SUM(M19:M25)</f>
        <v>0</v>
      </c>
      <c r="N26" s="66">
        <f>SUM(N19:N25)</f>
        <v>0</v>
      </c>
      <c r="O26" s="66">
        <f>SUM(O19:O25)</f>
        <v>2827828</v>
      </c>
      <c r="P26" s="66">
        <f>SUM(P19:P25)</f>
        <v>2487560.26</v>
      </c>
      <c r="Q26" s="67">
        <f>P26/O26*100</f>
        <v>87.96716985615815</v>
      </c>
      <c r="R26" s="66"/>
      <c r="S26" s="66"/>
      <c r="T26" s="66"/>
      <c r="U26" s="66">
        <f>SUM(U19:U25)</f>
        <v>2872327</v>
      </c>
      <c r="V26" s="66">
        <f>SUM(V19:V25)</f>
        <v>1827920.83</v>
      </c>
      <c r="W26" s="67">
        <f t="shared" si="5"/>
        <v>63.63902264609844</v>
      </c>
      <c r="X26" s="66">
        <f>SUM(X19:X25)</f>
        <v>2328328</v>
      </c>
      <c r="Y26" s="66">
        <f>SUM(Y19:Y25)</f>
        <v>1753918.88</v>
      </c>
      <c r="Z26" s="68">
        <f t="shared" si="6"/>
        <v>75.32954463460474</v>
      </c>
    </row>
    <row r="27" spans="1:26" ht="22.5" customHeight="1" thickBot="1">
      <c r="A27" s="18"/>
      <c r="B27" s="86" t="s">
        <v>33</v>
      </c>
      <c r="C27" s="87">
        <f>C10+C18+C26</f>
        <v>135542056</v>
      </c>
      <c r="D27" s="88">
        <f>D10+D18+D26</f>
        <v>137520873.54000002</v>
      </c>
      <c r="E27" s="89">
        <f t="shared" si="0"/>
        <v>101.4599288209115</v>
      </c>
      <c r="F27" s="90">
        <f>F10+F18+F26</f>
        <v>121812318</v>
      </c>
      <c r="G27" s="91">
        <f>G10+G18+G26</f>
        <v>99392395.78</v>
      </c>
      <c r="H27" s="89">
        <f t="shared" si="1"/>
        <v>81.59470028310272</v>
      </c>
      <c r="I27" s="91">
        <f>I10+I18+I26</f>
        <v>29606390</v>
      </c>
      <c r="J27" s="91">
        <f>J10+J18+J26</f>
        <v>23288495.160000004</v>
      </c>
      <c r="K27" s="89">
        <f t="shared" si="2"/>
        <v>78.66036744094774</v>
      </c>
      <c r="L27" s="91">
        <f>L10+L18+L26</f>
        <v>869348</v>
      </c>
      <c r="M27" s="91">
        <f>M10+M18+M26</f>
        <v>712889.35</v>
      </c>
      <c r="N27" s="89">
        <f>N10+N18+N26</f>
        <v>82.00275953933293</v>
      </c>
      <c r="O27" s="91">
        <f>O10+O18+O26</f>
        <v>39610691</v>
      </c>
      <c r="P27" s="91">
        <f>P10+P18+P26</f>
        <v>33898198.879999995</v>
      </c>
      <c r="Q27" s="89">
        <f>P27/O27*100</f>
        <v>85.57840831405844</v>
      </c>
      <c r="R27" s="91"/>
      <c r="S27" s="91"/>
      <c r="T27" s="90"/>
      <c r="U27" s="91">
        <f>U10+U18+U26</f>
        <v>34819728</v>
      </c>
      <c r="V27" s="91">
        <f>V10+V18+V26</f>
        <v>28684942.509999998</v>
      </c>
      <c r="W27" s="89">
        <f t="shared" si="5"/>
        <v>82.38129404686906</v>
      </c>
      <c r="X27" s="91">
        <f>X10+X18+X26</f>
        <v>8614118</v>
      </c>
      <c r="Y27" s="91">
        <f>Y10+Y18+Y26</f>
        <v>6439618.63</v>
      </c>
      <c r="Z27" s="92">
        <f t="shared" si="6"/>
        <v>74.75656393376548</v>
      </c>
    </row>
    <row r="28" spans="1:26" ht="28.5" customHeight="1" thickBot="1">
      <c r="A28" s="62"/>
      <c r="B28" s="93" t="s">
        <v>34</v>
      </c>
      <c r="C28" s="93">
        <v>611927578.4</v>
      </c>
      <c r="D28" s="93">
        <v>579325418.95</v>
      </c>
      <c r="E28" s="94">
        <f t="shared" si="0"/>
        <v>94.67221929509299</v>
      </c>
      <c r="F28" s="95">
        <v>584821261.4</v>
      </c>
      <c r="G28" s="95">
        <v>507678638.1499998</v>
      </c>
      <c r="H28" s="94">
        <f t="shared" si="1"/>
        <v>86.8091965286404</v>
      </c>
      <c r="I28" s="96">
        <v>4483255</v>
      </c>
      <c r="J28" s="96">
        <v>3826937.25</v>
      </c>
      <c r="K28" s="94">
        <f t="shared" si="2"/>
        <v>85.36068659935694</v>
      </c>
      <c r="L28" s="97"/>
      <c r="M28" s="95"/>
      <c r="N28" s="94"/>
      <c r="O28" s="97">
        <v>173798756</v>
      </c>
      <c r="P28" s="96">
        <v>132210629.17000003</v>
      </c>
      <c r="Q28" s="94">
        <f>P28/O28*100</f>
        <v>76.07110212572525</v>
      </c>
      <c r="R28" s="97">
        <v>82680395</v>
      </c>
      <c r="S28" s="96">
        <v>74635566.96000001</v>
      </c>
      <c r="T28" s="94">
        <f>S28/R28*100</f>
        <v>90.26996902953839</v>
      </c>
      <c r="U28" s="97"/>
      <c r="V28" s="96"/>
      <c r="W28" s="94"/>
      <c r="X28" s="97">
        <v>11593327</v>
      </c>
      <c r="Y28" s="96">
        <v>9524799.679999996</v>
      </c>
      <c r="Z28" s="98">
        <f t="shared" si="6"/>
        <v>82.15760393888654</v>
      </c>
    </row>
    <row r="29" spans="1:26" ht="24.75" customHeight="1" thickBot="1">
      <c r="A29" s="37"/>
      <c r="B29" s="99" t="s">
        <v>35</v>
      </c>
      <c r="C29" s="100">
        <f>C27+C28</f>
        <v>747469634.4</v>
      </c>
      <c r="D29" s="101">
        <f>D27+D28</f>
        <v>716846292.49</v>
      </c>
      <c r="E29" s="102">
        <f t="shared" si="0"/>
        <v>95.90306542223864</v>
      </c>
      <c r="F29" s="100">
        <f>F27+F28</f>
        <v>706633579.4</v>
      </c>
      <c r="G29" s="100">
        <f>G27+G28</f>
        <v>607071033.9299998</v>
      </c>
      <c r="H29" s="102">
        <f t="shared" si="1"/>
        <v>85.91030084438694</v>
      </c>
      <c r="I29" s="103">
        <f>I27+I28</f>
        <v>34089645</v>
      </c>
      <c r="J29" s="103">
        <f>J27+J28</f>
        <v>27115432.410000004</v>
      </c>
      <c r="K29" s="104">
        <f t="shared" si="2"/>
        <v>79.54155113671617</v>
      </c>
      <c r="L29" s="105">
        <f>L27+L28</f>
        <v>869348</v>
      </c>
      <c r="M29" s="105">
        <f>M27+M28</f>
        <v>712889.35</v>
      </c>
      <c r="N29" s="104">
        <f>N27+N28</f>
        <v>82.00275953933293</v>
      </c>
      <c r="O29" s="105">
        <f>O27+O28</f>
        <v>213409447</v>
      </c>
      <c r="P29" s="105">
        <f>P27+P28</f>
        <v>166108828.05</v>
      </c>
      <c r="Q29" s="104">
        <f>P29/O29*100</f>
        <v>77.83574269324637</v>
      </c>
      <c r="R29" s="105">
        <f>R27+R28</f>
        <v>82680395</v>
      </c>
      <c r="S29" s="105">
        <f>S27+S28</f>
        <v>74635566.96000001</v>
      </c>
      <c r="T29" s="104">
        <f>S29/R29*100</f>
        <v>90.26996902953839</v>
      </c>
      <c r="U29" s="105">
        <f>U27+U28</f>
        <v>34819728</v>
      </c>
      <c r="V29" s="105">
        <f>V27+V28</f>
        <v>28684942.509999998</v>
      </c>
      <c r="W29" s="104">
        <f>V29/U29*100</f>
        <v>82.38129404686906</v>
      </c>
      <c r="X29" s="105">
        <f>X27+X28</f>
        <v>20207445</v>
      </c>
      <c r="Y29" s="105">
        <f>Y27+Y28</f>
        <v>15964418.309999995</v>
      </c>
      <c r="Z29" s="106">
        <f t="shared" si="6"/>
        <v>79.00265624872415</v>
      </c>
    </row>
    <row r="30" spans="6:39" ht="26.25" customHeight="1">
      <c r="F30" s="107"/>
      <c r="G30" s="107"/>
      <c r="H30" s="107"/>
      <c r="I30" s="108"/>
      <c r="J30" s="109"/>
      <c r="K30" s="108"/>
      <c r="L30" s="108"/>
      <c r="M30" s="108"/>
      <c r="N30" s="108"/>
      <c r="O30" s="108"/>
      <c r="P30" s="109"/>
      <c r="Q30" s="108"/>
      <c r="R30" s="108"/>
      <c r="S30" s="109"/>
      <c r="T30" s="108"/>
      <c r="U30" s="108"/>
      <c r="V30" s="108"/>
      <c r="W30" s="108"/>
      <c r="X30" s="108"/>
      <c r="Y30" s="109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2018-10-22T08:16:10Z</dcterms:created>
  <dcterms:modified xsi:type="dcterms:W3CDTF">2018-10-22T08:17:21Z</dcterms:modified>
  <cp:category/>
  <cp:version/>
  <cp:contentType/>
  <cp:contentStatus/>
</cp:coreProperties>
</file>