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<sst xmlns="http://schemas.openxmlformats.org/spreadsheetml/2006/main" count="107" uniqueCount="80">
  <si>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</si>
  <si>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</si>
  <si>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</si>
  <si>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</si>
  <si>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</si>
  <si>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</si>
  <si>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</si>
  <si>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</si>
  <si>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</si>
  <si>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</si>
  <si>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</si>
  <si>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</si>
  <si>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</si>
  <si>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</si>
  <si>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</si>
  <si>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</si>
  <si>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</si>
  <si>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</si>
  <si>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</si>
  <si>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</si>
  <si>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</si>
  <si>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</si>
  <si>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</si>
  <si>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</si>
  <si>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</si>
  <si>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</si>
  <si>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</si>
  <si>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</si>
  <si>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</si>
  <si>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</si>
  <si>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</si>
  <si>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</si>
  <si>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</si>
  <si>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</si>
  <si>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</si>
  <si>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</si>
  <si>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</si>
  <si>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</si>
  <si>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</si>
  <si>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</si>
  <si>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</si>
  <si>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</si>
  <si>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</si>
  <si>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</si>
  <si>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</si>
  <si>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</si>
  <si>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</si>
  <si>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</si>
  <si>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</si>
  <si>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</si>
  <si>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</si>
  <si>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</si>
  <si>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</si>
  <si>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</si>
  <si>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</si>
  <si>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</si>
  <si>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</si>
  <si>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</si>
  <si>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</si>
  <si>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</si>
  <si>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</si>
  <si>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</si>
  <si>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</si>
  <si>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</si>
  <si>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</si>
  <si>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</si>
  <si>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</si>
  <si>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</si>
  <si>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</si>
  <si>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</si>
  <si>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</si>
  <si>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</si>
  <si>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</si>
  <si>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</si>
  <si>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</si>
  <si>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</si>
  <si>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</si>
  <si>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</si>
  <si>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</si>
  <si>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станом на 24червня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</si>
</sst>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1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J100" sqref="J100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79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8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f>567293.11+59435.91</f>
        <v>626729.02</v>
      </c>
      <c r="K12" s="2" t="s">
        <v>36</v>
      </c>
      <c r="L12" s="10">
        <f>C12-J12</f>
        <v>878070.98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f>206504.94+22000</f>
        <v>228504.94</v>
      </c>
      <c r="K14" s="2" t="s">
        <v>36</v>
      </c>
      <c r="L14" s="10">
        <f>C14-J14</f>
        <v>318005.06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15</v>
      </c>
      <c r="K16" s="2" t="s">
        <v>36</v>
      </c>
      <c r="L16" s="10">
        <f>C16-J16</f>
        <v>647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15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/>
      <c r="J18" s="2"/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/>
      <c r="K19" s="2" t="s">
        <v>36</v>
      </c>
      <c r="L19" s="10">
        <f>C19-J19</f>
        <v>38627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"/>
      <c r="K20" s="2" t="s">
        <v>10</v>
      </c>
      <c r="L20" s="1"/>
    </row>
    <row r="21" spans="1:12" ht="12.75">
      <c r="A21" s="1"/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0"/>
      <c r="D22" s="1">
        <v>57108261</v>
      </c>
      <c r="E22" s="3">
        <v>42114</v>
      </c>
      <c r="F22" s="1" t="s">
        <v>9</v>
      </c>
      <c r="G22" s="1">
        <v>2280</v>
      </c>
      <c r="H22" s="1"/>
      <c r="I22" s="1"/>
      <c r="J22" s="1"/>
      <c r="K22" s="1" t="s">
        <v>11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0"/>
      <c r="D24" s="1">
        <v>632557</v>
      </c>
      <c r="E24" s="3">
        <v>42114</v>
      </c>
      <c r="F24" s="1" t="s">
        <v>9</v>
      </c>
      <c r="G24" s="1">
        <v>17340</v>
      </c>
      <c r="H24" s="1"/>
      <c r="I24" s="1"/>
      <c r="J24" s="1"/>
      <c r="K24" s="1" t="s">
        <v>11</v>
      </c>
      <c r="L24" s="1"/>
    </row>
    <row r="25" spans="1:12" ht="12.75">
      <c r="A25" s="1"/>
      <c r="B25" s="1"/>
      <c r="C25" s="10"/>
      <c r="D25" s="1"/>
      <c r="E25" s="3"/>
      <c r="F25" s="1"/>
      <c r="G25" s="1"/>
      <c r="H25" s="1"/>
      <c r="I25" s="1"/>
      <c r="J25" s="1"/>
      <c r="K25" s="1"/>
      <c r="L25" s="1"/>
    </row>
    <row r="26" spans="1:12" ht="12.75">
      <c r="A26" s="1"/>
      <c r="B26" s="1">
        <v>2250</v>
      </c>
      <c r="C26" s="10">
        <v>519</v>
      </c>
      <c r="D26" s="1"/>
      <c r="E26" s="3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</row>
    <row r="29" spans="1:12" ht="25.5">
      <c r="A29" s="1"/>
      <c r="B29" s="1">
        <v>2271</v>
      </c>
      <c r="C29" s="10">
        <v>44900</v>
      </c>
      <c r="D29" s="1"/>
      <c r="E29" s="3"/>
      <c r="F29" s="1"/>
      <c r="G29" s="1"/>
      <c r="H29" s="1"/>
      <c r="I29" s="1"/>
      <c r="J29" s="10">
        <f>11826.8+3540+89.73</f>
        <v>15456.529999999999</v>
      </c>
      <c r="K29" s="2" t="s">
        <v>36</v>
      </c>
      <c r="L29" s="10">
        <f>C29-J29</f>
        <v>29443.47</v>
      </c>
    </row>
    <row r="30" spans="1:12" ht="12.75">
      <c r="A30" s="1"/>
      <c r="B30" s="1"/>
      <c r="C30" s="1"/>
      <c r="D30" s="1">
        <v>8</v>
      </c>
      <c r="E30" s="3">
        <v>42074</v>
      </c>
      <c r="F30" s="1" t="s">
        <v>7</v>
      </c>
      <c r="G30" s="1">
        <f>6824+2212+16445</f>
        <v>25481</v>
      </c>
      <c r="H30" s="1"/>
      <c r="I30" s="1"/>
      <c r="J30" s="1"/>
      <c r="K30" s="1" t="s">
        <v>64</v>
      </c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5">
      <c r="A32" s="1"/>
      <c r="B32" s="1">
        <v>2272</v>
      </c>
      <c r="C32" s="10">
        <v>4872</v>
      </c>
      <c r="D32" s="1"/>
      <c r="E32" s="1"/>
      <c r="F32" s="1"/>
      <c r="G32" s="1"/>
      <c r="H32" s="1"/>
      <c r="I32" s="1"/>
      <c r="J32" s="10">
        <f>637.3+474.7+30.3</f>
        <v>1142.3</v>
      </c>
      <c r="K32" s="2" t="s">
        <v>36</v>
      </c>
      <c r="L32" s="10">
        <f>C32-J32</f>
        <v>3729.7</v>
      </c>
    </row>
    <row r="33" spans="1:12" ht="12.75">
      <c r="A33" s="1"/>
      <c r="B33" s="1"/>
      <c r="C33" s="1"/>
      <c r="D33" s="1">
        <v>7</v>
      </c>
      <c r="E33" s="3">
        <v>42074</v>
      </c>
      <c r="F33" s="1" t="s">
        <v>7</v>
      </c>
      <c r="G33" s="1">
        <f>5863+1939+14230</f>
        <v>22032</v>
      </c>
      <c r="H33" s="1"/>
      <c r="I33" s="1"/>
      <c r="J33" s="1"/>
      <c r="K33" s="1" t="s">
        <v>65</v>
      </c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>
        <v>9</v>
      </c>
      <c r="E35" s="3">
        <v>42104</v>
      </c>
      <c r="F35" s="1" t="s">
        <v>8</v>
      </c>
      <c r="G35" s="1">
        <f>1244+292+2694</f>
        <v>4230</v>
      </c>
      <c r="H35" s="1"/>
      <c r="I35" s="1"/>
      <c r="J35" s="1"/>
      <c r="K35" s="1"/>
      <c r="L35" s="1"/>
    </row>
    <row r="36" spans="1:12" ht="25.5">
      <c r="A36" s="1"/>
      <c r="B36" s="1">
        <v>2273</v>
      </c>
      <c r="C36" s="10">
        <v>20739</v>
      </c>
      <c r="D36" s="1"/>
      <c r="E36" s="1"/>
      <c r="F36" s="1"/>
      <c r="G36" s="1"/>
      <c r="H36" s="1"/>
      <c r="I36" s="1"/>
      <c r="J36" s="10">
        <f>6874.4+1551+99</f>
        <v>8524.4</v>
      </c>
      <c r="K36" s="2" t="s">
        <v>36</v>
      </c>
      <c r="L36" s="10">
        <f>C36-J36</f>
        <v>12214.6</v>
      </c>
    </row>
    <row r="37" spans="1:12" ht="25.5">
      <c r="A37" s="1"/>
      <c r="B37" s="1"/>
      <c r="C37" s="1"/>
      <c r="D37" s="1"/>
      <c r="E37" s="3"/>
      <c r="F37" s="1"/>
      <c r="G37" s="1"/>
      <c r="H37" s="1"/>
      <c r="I37" s="1"/>
      <c r="J37" s="1"/>
      <c r="K37" s="2" t="s">
        <v>66</v>
      </c>
      <c r="L37" s="10">
        <f aca="true" t="shared" si="0" ref="L37:L100">C37-J37</f>
        <v>0</v>
      </c>
    </row>
    <row r="38" spans="1:12" ht="12.75">
      <c r="A38" s="1"/>
      <c r="B38" s="1">
        <v>2800</v>
      </c>
      <c r="C38" s="10">
        <v>100</v>
      </c>
      <c r="D38" s="1"/>
      <c r="E38" s="1"/>
      <c r="F38" s="1"/>
      <c r="G38" s="1"/>
      <c r="H38" s="1"/>
      <c r="I38" s="1"/>
      <c r="J38" s="1"/>
      <c r="K38" s="1"/>
      <c r="L38" s="10">
        <f t="shared" si="0"/>
        <v>100</v>
      </c>
    </row>
    <row r="39" spans="1:12" ht="12.75">
      <c r="A39" s="1"/>
      <c r="B39" s="1"/>
      <c r="C39" s="1"/>
      <c r="D39" s="1"/>
      <c r="E39" s="3"/>
      <c r="F39" s="1"/>
      <c r="G39" s="1"/>
      <c r="H39" s="1"/>
      <c r="I39" s="1"/>
      <c r="J39" s="1"/>
      <c r="K39" s="1"/>
      <c r="L39" s="10">
        <f t="shared" si="0"/>
        <v>0</v>
      </c>
    </row>
    <row r="40" spans="1:12" ht="51">
      <c r="A40" s="1"/>
      <c r="B40" s="18" t="s">
        <v>52</v>
      </c>
      <c r="C40" s="19">
        <f>C38+C36+C32+C29+C26+C19+C16+C14+C12</f>
        <v>2161729</v>
      </c>
      <c r="D40" s="16">
        <f aca="true" t="shared" si="1" ref="D40:L40">D38+D36+D32+D29+D26+D19+D16+D14+D12</f>
        <v>0</v>
      </c>
      <c r="E40" s="16">
        <f t="shared" si="1"/>
        <v>0</v>
      </c>
      <c r="F40" s="16">
        <f t="shared" si="1"/>
        <v>0</v>
      </c>
      <c r="G40" s="16">
        <f t="shared" si="1"/>
        <v>0</v>
      </c>
      <c r="H40" s="16">
        <f t="shared" si="1"/>
        <v>0</v>
      </c>
      <c r="I40" s="16">
        <f t="shared" si="1"/>
        <v>0</v>
      </c>
      <c r="J40" s="19">
        <f t="shared" si="1"/>
        <v>880372.19</v>
      </c>
      <c r="K40" s="16"/>
      <c r="L40" s="19">
        <f t="shared" si="1"/>
        <v>1280837.81</v>
      </c>
    </row>
    <row r="41" spans="1:12" ht="12.75">
      <c r="A41" s="1"/>
      <c r="B41" s="26" t="s">
        <v>30</v>
      </c>
      <c r="C41" s="27"/>
      <c r="D41" s="27"/>
      <c r="E41" s="27"/>
      <c r="F41" s="27"/>
      <c r="G41" s="27"/>
      <c r="H41" s="28"/>
      <c r="I41" s="1"/>
      <c r="J41" s="1"/>
      <c r="K41" s="1"/>
      <c r="L41" s="10">
        <f t="shared" si="0"/>
        <v>0</v>
      </c>
    </row>
    <row r="42" spans="1:12" ht="12.75">
      <c r="A42" s="1"/>
      <c r="B42" s="20" t="s">
        <v>31</v>
      </c>
      <c r="C42" s="1"/>
      <c r="D42" s="1"/>
      <c r="E42" s="3"/>
      <c r="F42" s="1"/>
      <c r="G42" s="1"/>
      <c r="H42" s="1"/>
      <c r="I42" s="1"/>
      <c r="J42" s="1"/>
      <c r="K42" s="1"/>
      <c r="L42" s="10">
        <f t="shared" si="0"/>
        <v>0</v>
      </c>
    </row>
    <row r="43" spans="1:12" ht="12.75">
      <c r="A43" s="1"/>
      <c r="B43" s="1">
        <v>2282</v>
      </c>
      <c r="C43" s="1">
        <v>1031449</v>
      </c>
      <c r="D43" s="1"/>
      <c r="E43" s="1"/>
      <c r="F43" s="1"/>
      <c r="G43" s="1"/>
      <c r="H43" s="1"/>
      <c r="I43" s="1"/>
      <c r="J43" s="1">
        <f>J44+J46+J48+J50+J53+J54+J55+J56+J57+J59</f>
        <v>214650</v>
      </c>
      <c r="K43" s="1"/>
      <c r="L43" s="10">
        <f t="shared" si="0"/>
        <v>816799</v>
      </c>
    </row>
    <row r="44" spans="1:12" ht="38.25">
      <c r="A44" s="1"/>
      <c r="B44" s="1"/>
      <c r="C44" s="1"/>
      <c r="D44" s="1">
        <v>16</v>
      </c>
      <c r="E44" s="3">
        <v>42121</v>
      </c>
      <c r="F44" s="1" t="s">
        <v>12</v>
      </c>
      <c r="G44" s="1">
        <v>1651</v>
      </c>
      <c r="H44" s="1">
        <v>13</v>
      </c>
      <c r="I44" s="1" t="s">
        <v>61</v>
      </c>
      <c r="J44" s="1">
        <v>1651</v>
      </c>
      <c r="K44" s="2" t="s">
        <v>13</v>
      </c>
      <c r="L44" s="10">
        <v>0</v>
      </c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>
        <f t="shared" si="0"/>
        <v>0</v>
      </c>
    </row>
    <row r="46" spans="1:12" ht="38.25">
      <c r="A46" s="1"/>
      <c r="B46" s="1"/>
      <c r="C46" s="1"/>
      <c r="D46" s="1">
        <v>15</v>
      </c>
      <c r="E46" s="3">
        <v>42121</v>
      </c>
      <c r="F46" s="1" t="s">
        <v>14</v>
      </c>
      <c r="G46" s="1">
        <v>50000</v>
      </c>
      <c r="H46" s="1"/>
      <c r="I46" s="1"/>
      <c r="J46" s="1">
        <f>J47</f>
        <v>20349</v>
      </c>
      <c r="K46" s="2" t="s">
        <v>15</v>
      </c>
      <c r="L46" s="10">
        <f>G46-J46</f>
        <v>29651</v>
      </c>
    </row>
    <row r="47" spans="1:12" ht="12.75">
      <c r="A47" s="1"/>
      <c r="B47" s="1"/>
      <c r="C47" s="1"/>
      <c r="D47" s="1"/>
      <c r="E47" s="1"/>
      <c r="F47" s="1"/>
      <c r="G47" s="1"/>
      <c r="H47" s="1">
        <v>12</v>
      </c>
      <c r="I47" s="1" t="s">
        <v>61</v>
      </c>
      <c r="J47" s="1">
        <v>20349</v>
      </c>
      <c r="K47" s="1"/>
      <c r="L47" s="10"/>
    </row>
    <row r="48" spans="1:12" ht="51">
      <c r="A48" s="1"/>
      <c r="B48" s="1"/>
      <c r="C48" s="1"/>
      <c r="D48" s="1" t="s">
        <v>16</v>
      </c>
      <c r="E48" s="3">
        <v>42121</v>
      </c>
      <c r="F48" s="1" t="s">
        <v>17</v>
      </c>
      <c r="G48" s="1">
        <v>1490</v>
      </c>
      <c r="H48" s="1">
        <v>11</v>
      </c>
      <c r="I48" s="1" t="s">
        <v>62</v>
      </c>
      <c r="J48" s="1">
        <v>1490</v>
      </c>
      <c r="K48" s="2" t="s">
        <v>18</v>
      </c>
      <c r="L48" s="10">
        <v>0</v>
      </c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0">
        <f t="shared" si="0"/>
        <v>0</v>
      </c>
    </row>
    <row r="50" spans="1:12" ht="38.25">
      <c r="A50" s="1"/>
      <c r="B50" s="1"/>
      <c r="C50" s="1"/>
      <c r="D50" s="1">
        <v>12</v>
      </c>
      <c r="E50" s="3">
        <v>42117</v>
      </c>
      <c r="F50" s="1" t="s">
        <v>19</v>
      </c>
      <c r="G50" s="1">
        <v>12140</v>
      </c>
      <c r="H50" s="1">
        <v>7</v>
      </c>
      <c r="I50" s="1" t="s">
        <v>61</v>
      </c>
      <c r="J50" s="1">
        <v>12140</v>
      </c>
      <c r="K50" s="2" t="s">
        <v>20</v>
      </c>
      <c r="L50" s="10">
        <v>0</v>
      </c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0">
        <f t="shared" si="0"/>
        <v>0</v>
      </c>
    </row>
    <row r="52" spans="1:12" ht="12.75">
      <c r="A52" s="5"/>
      <c r="B52" s="5"/>
      <c r="C52" s="1"/>
      <c r="D52" s="5"/>
      <c r="E52" s="5"/>
      <c r="F52" s="5"/>
      <c r="G52" s="5"/>
      <c r="H52" s="5"/>
      <c r="I52" s="5"/>
      <c r="J52" s="5"/>
      <c r="K52" s="5"/>
      <c r="L52" s="10"/>
    </row>
    <row r="53" spans="1:12" ht="12.75">
      <c r="A53" s="5"/>
      <c r="B53" s="5"/>
      <c r="C53" s="1"/>
      <c r="D53" s="5"/>
      <c r="E53" s="5"/>
      <c r="F53" s="5"/>
      <c r="G53" s="5"/>
      <c r="H53" s="5">
        <v>8</v>
      </c>
      <c r="I53" s="5" t="s">
        <v>61</v>
      </c>
      <c r="J53" s="5">
        <v>2100</v>
      </c>
      <c r="K53" s="5" t="s">
        <v>63</v>
      </c>
      <c r="L53" s="10"/>
    </row>
    <row r="54" spans="1:12" ht="12.75">
      <c r="A54" s="5"/>
      <c r="B54" s="5"/>
      <c r="C54" s="1"/>
      <c r="D54" s="5"/>
      <c r="E54" s="5"/>
      <c r="F54" s="5"/>
      <c r="G54" s="5"/>
      <c r="H54" s="5">
        <v>9</v>
      </c>
      <c r="I54" s="5" t="s">
        <v>62</v>
      </c>
      <c r="J54" s="5">
        <v>9860</v>
      </c>
      <c r="K54" s="5" t="s">
        <v>63</v>
      </c>
      <c r="L54" s="10"/>
    </row>
    <row r="55" spans="1:12" ht="38.25">
      <c r="A55" s="5"/>
      <c r="B55" s="5"/>
      <c r="D55" s="5" t="s">
        <v>21</v>
      </c>
      <c r="E55" s="6">
        <v>42117</v>
      </c>
      <c r="F55" s="5" t="s">
        <v>22</v>
      </c>
      <c r="G55" s="5">
        <v>2200</v>
      </c>
      <c r="H55" s="5">
        <v>10</v>
      </c>
      <c r="I55" s="5" t="s">
        <v>62</v>
      </c>
      <c r="J55" s="5">
        <v>2200</v>
      </c>
      <c r="K55" s="7" t="s">
        <v>23</v>
      </c>
      <c r="L55" s="10">
        <v>0</v>
      </c>
    </row>
    <row r="56" spans="1:12" ht="25.5">
      <c r="A56" s="5"/>
      <c r="B56" s="12"/>
      <c r="C56" s="1"/>
      <c r="D56" s="13">
        <v>10</v>
      </c>
      <c r="E56" s="14" t="s">
        <v>38</v>
      </c>
      <c r="F56" s="13" t="s">
        <v>19</v>
      </c>
      <c r="G56" s="13">
        <v>6860</v>
      </c>
      <c r="H56" s="15" t="s">
        <v>39</v>
      </c>
      <c r="I56" s="5">
        <v>1</v>
      </c>
      <c r="J56" s="5">
        <v>6860</v>
      </c>
      <c r="K56" s="7" t="s">
        <v>40</v>
      </c>
      <c r="L56" s="10">
        <v>0</v>
      </c>
    </row>
    <row r="57" spans="1:12" ht="12.75">
      <c r="A57" s="5"/>
      <c r="B57" s="12"/>
      <c r="C57" s="1"/>
      <c r="D57" s="13"/>
      <c r="E57" s="14"/>
      <c r="F57" s="13" t="s">
        <v>7</v>
      </c>
      <c r="G57" s="13">
        <v>300000</v>
      </c>
      <c r="H57" s="15"/>
      <c r="I57" s="5"/>
      <c r="J57" s="5">
        <f>120000+30000</f>
        <v>150000</v>
      </c>
      <c r="K57" s="1" t="s">
        <v>50</v>
      </c>
      <c r="L57" s="10">
        <f>G57-J57</f>
        <v>150000</v>
      </c>
    </row>
    <row r="58" spans="1:12" ht="12.75">
      <c r="A58" s="5"/>
      <c r="B58" s="12"/>
      <c r="C58" s="1"/>
      <c r="D58" s="13"/>
      <c r="E58" s="14"/>
      <c r="F58" s="13"/>
      <c r="G58" s="13"/>
      <c r="H58" s="15"/>
      <c r="I58" s="5"/>
      <c r="J58" s="5"/>
      <c r="K58" s="7"/>
      <c r="L58" s="10">
        <f t="shared" si="0"/>
        <v>0</v>
      </c>
    </row>
    <row r="59" spans="1:12" ht="25.5">
      <c r="A59" s="5"/>
      <c r="B59" s="12"/>
      <c r="C59" s="1"/>
      <c r="D59" s="13">
        <v>17</v>
      </c>
      <c r="E59" s="14" t="s">
        <v>67</v>
      </c>
      <c r="F59" s="13" t="s">
        <v>68</v>
      </c>
      <c r="G59" s="13">
        <v>8000</v>
      </c>
      <c r="H59" s="15">
        <v>14</v>
      </c>
      <c r="I59" s="5" t="s">
        <v>70</v>
      </c>
      <c r="J59" s="5">
        <v>8000</v>
      </c>
      <c r="K59" s="7" t="s">
        <v>69</v>
      </c>
      <c r="L59" s="10"/>
    </row>
    <row r="60" spans="1:12" ht="12.75">
      <c r="A60" s="5"/>
      <c r="B60" s="12"/>
      <c r="C60" s="1"/>
      <c r="D60" s="13"/>
      <c r="E60" s="14"/>
      <c r="F60" s="13"/>
      <c r="G60" s="13"/>
      <c r="H60" s="15"/>
      <c r="I60" s="5"/>
      <c r="J60" s="5"/>
      <c r="K60" s="7"/>
      <c r="L60" s="10">
        <f t="shared" si="0"/>
        <v>0</v>
      </c>
    </row>
    <row r="61" spans="1:12" ht="12.75">
      <c r="A61" s="1"/>
      <c r="B61" s="23" t="s">
        <v>32</v>
      </c>
      <c r="C61" s="24"/>
      <c r="D61" s="24"/>
      <c r="E61" s="24"/>
      <c r="F61" s="24"/>
      <c r="G61" s="24"/>
      <c r="H61" s="25"/>
      <c r="I61" s="1"/>
      <c r="J61" s="1"/>
      <c r="K61" s="1"/>
      <c r="L61" s="10">
        <f t="shared" si="0"/>
        <v>0</v>
      </c>
    </row>
    <row r="62" spans="1:12" ht="12.75">
      <c r="A62" s="1"/>
      <c r="B62" s="1">
        <v>2610</v>
      </c>
      <c r="C62" s="1">
        <v>88000</v>
      </c>
      <c r="D62" s="1"/>
      <c r="E62" s="1"/>
      <c r="F62" s="1" t="s">
        <v>41</v>
      </c>
      <c r="G62" s="1">
        <v>88000</v>
      </c>
      <c r="H62" s="1"/>
      <c r="I62" s="1"/>
      <c r="J62" s="10">
        <f>26895+6695+6840</f>
        <v>40430</v>
      </c>
      <c r="K62" s="1" t="s">
        <v>50</v>
      </c>
      <c r="L62" s="10">
        <f t="shared" si="0"/>
        <v>47570</v>
      </c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0">
        <f t="shared" si="0"/>
        <v>0</v>
      </c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0">
        <f t="shared" si="0"/>
        <v>0</v>
      </c>
    </row>
    <row r="65" spans="1:12" ht="12.75">
      <c r="A65" s="1"/>
      <c r="B65" s="23" t="s">
        <v>33</v>
      </c>
      <c r="C65" s="24"/>
      <c r="D65" s="24"/>
      <c r="E65" s="24"/>
      <c r="F65" s="24"/>
      <c r="G65" s="24"/>
      <c r="H65" s="24"/>
      <c r="I65" s="24"/>
      <c r="J65" s="25"/>
      <c r="K65" s="1"/>
      <c r="L65" s="10">
        <f t="shared" si="0"/>
        <v>0</v>
      </c>
    </row>
    <row r="66" spans="1:12" ht="12.75">
      <c r="A66" s="1"/>
      <c r="B66" s="1">
        <v>2610</v>
      </c>
      <c r="C66" s="1">
        <v>310000</v>
      </c>
      <c r="D66" s="1"/>
      <c r="E66" s="1"/>
      <c r="F66" s="1" t="s">
        <v>37</v>
      </c>
      <c r="G66" s="1">
        <v>310000</v>
      </c>
      <c r="H66" s="1"/>
      <c r="I66" s="1"/>
      <c r="J66" s="10">
        <f>31000*2+31000</f>
        <v>93000</v>
      </c>
      <c r="K66" s="1" t="s">
        <v>50</v>
      </c>
      <c r="L66" s="10">
        <f t="shared" si="0"/>
        <v>217000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 t="shared" si="0"/>
        <v>0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0">
        <f t="shared" si="0"/>
        <v>0</v>
      </c>
    </row>
    <row r="69" spans="1:12" ht="12.75">
      <c r="A69" s="1"/>
      <c r="B69" s="23" t="s">
        <v>34</v>
      </c>
      <c r="C69" s="24"/>
      <c r="D69" s="24"/>
      <c r="E69" s="24"/>
      <c r="F69" s="24"/>
      <c r="G69" s="24"/>
      <c r="H69" s="24"/>
      <c r="I69" s="24"/>
      <c r="J69" s="25"/>
      <c r="K69" s="1"/>
      <c r="L69" s="10">
        <f t="shared" si="0"/>
        <v>0</v>
      </c>
    </row>
    <row r="70" spans="1:12" ht="12.75">
      <c r="A70" s="1"/>
      <c r="B70" s="1">
        <v>2282</v>
      </c>
      <c r="C70" s="1">
        <v>108000</v>
      </c>
      <c r="D70" s="1"/>
      <c r="E70" s="1"/>
      <c r="F70" s="1"/>
      <c r="G70" s="1"/>
      <c r="H70" s="1"/>
      <c r="I70" s="1"/>
      <c r="J70" s="1"/>
      <c r="K70" s="1"/>
      <c r="L70" s="10">
        <f t="shared" si="0"/>
        <v>108000</v>
      </c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0">
        <f t="shared" si="0"/>
        <v>0</v>
      </c>
    </row>
    <row r="72" spans="1:12" ht="12.75">
      <c r="A72" s="1"/>
      <c r="B72" s="21" t="s">
        <v>35</v>
      </c>
      <c r="C72" s="8"/>
      <c r="D72" s="8"/>
      <c r="E72" s="8"/>
      <c r="F72" s="8"/>
      <c r="G72" s="8"/>
      <c r="H72" s="8"/>
      <c r="I72" s="8"/>
      <c r="J72" s="9"/>
      <c r="K72" s="1"/>
      <c r="L72" s="10">
        <f t="shared" si="0"/>
        <v>0</v>
      </c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0">
        <f t="shared" si="0"/>
        <v>0</v>
      </c>
    </row>
    <row r="74" spans="1:12" ht="12.75">
      <c r="A74" s="1"/>
      <c r="B74" s="1">
        <v>2282</v>
      </c>
      <c r="C74" s="1">
        <v>13000</v>
      </c>
      <c r="D74" s="1"/>
      <c r="E74" s="1"/>
      <c r="F74" s="1"/>
      <c r="G74" s="1"/>
      <c r="H74" s="1"/>
      <c r="I74" s="1"/>
      <c r="J74" s="1">
        <f>J75</f>
        <v>460.7</v>
      </c>
      <c r="K74" s="1"/>
      <c r="L74" s="10">
        <f t="shared" si="0"/>
        <v>12539.3</v>
      </c>
    </row>
    <row r="75" spans="1:12" ht="25.5">
      <c r="A75" s="1"/>
      <c r="B75" s="1"/>
      <c r="C75" s="1"/>
      <c r="D75" s="22" t="s">
        <v>75</v>
      </c>
      <c r="E75" s="1" t="s">
        <v>76</v>
      </c>
      <c r="F75" s="1" t="s">
        <v>37</v>
      </c>
      <c r="G75" s="1">
        <v>460.7</v>
      </c>
      <c r="H75" s="1">
        <v>1</v>
      </c>
      <c r="I75" s="1" t="s">
        <v>77</v>
      </c>
      <c r="J75" s="1">
        <v>460.7</v>
      </c>
      <c r="K75" s="2" t="s">
        <v>78</v>
      </c>
      <c r="L75" s="10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0">
        <f t="shared" si="0"/>
        <v>0</v>
      </c>
    </row>
    <row r="77" spans="1:12" ht="12.75">
      <c r="A77" s="1"/>
      <c r="B77" s="1">
        <v>2282</v>
      </c>
      <c r="C77" s="1">
        <v>53580</v>
      </c>
      <c r="D77" s="1"/>
      <c r="E77" s="1"/>
      <c r="F77" s="1"/>
      <c r="G77" s="1"/>
      <c r="H77" s="1"/>
      <c r="I77" s="1"/>
      <c r="J77" s="1">
        <f>J78+J79+J80+J81+J82+J87+J83+J84+J85+J86</f>
        <v>25530</v>
      </c>
      <c r="K77" s="1"/>
      <c r="L77" s="10">
        <f t="shared" si="0"/>
        <v>28050</v>
      </c>
    </row>
    <row r="78" spans="1:12" ht="25.5">
      <c r="A78" s="1"/>
      <c r="B78" s="1"/>
      <c r="C78" s="1"/>
      <c r="D78" s="1"/>
      <c r="E78" s="1"/>
      <c r="F78" s="1"/>
      <c r="G78" s="1"/>
      <c r="H78" s="1"/>
      <c r="I78" s="1"/>
      <c r="J78" s="1">
        <v>2390</v>
      </c>
      <c r="K78" s="2" t="s">
        <v>56</v>
      </c>
      <c r="L78" s="10"/>
    </row>
    <row r="79" spans="1:12" ht="38.25">
      <c r="A79" s="1"/>
      <c r="B79" s="1"/>
      <c r="C79" s="1"/>
      <c r="D79" s="1"/>
      <c r="E79" s="1"/>
      <c r="F79" s="1"/>
      <c r="G79" s="1"/>
      <c r="H79" s="1"/>
      <c r="I79" s="1"/>
      <c r="J79" s="1">
        <v>3150</v>
      </c>
      <c r="K79" s="2" t="s">
        <v>55</v>
      </c>
      <c r="L79" s="10"/>
    </row>
    <row r="80" spans="1:12" ht="38.25">
      <c r="A80" s="1"/>
      <c r="B80" s="1"/>
      <c r="C80" s="1"/>
      <c r="D80" s="1"/>
      <c r="E80" s="1"/>
      <c r="F80" s="1"/>
      <c r="G80" s="1"/>
      <c r="H80" s="1"/>
      <c r="I80" s="1"/>
      <c r="J80" s="1">
        <v>1620</v>
      </c>
      <c r="K80" s="2" t="s">
        <v>60</v>
      </c>
      <c r="L80" s="10"/>
    </row>
    <row r="81" spans="1:12" ht="38.25">
      <c r="A81" s="1"/>
      <c r="B81" s="1"/>
      <c r="C81" s="1"/>
      <c r="D81" s="1"/>
      <c r="E81" s="1"/>
      <c r="F81" s="1"/>
      <c r="G81" s="1"/>
      <c r="H81" s="1"/>
      <c r="I81" s="1"/>
      <c r="J81" s="1">
        <v>1620</v>
      </c>
      <c r="K81" s="2" t="s">
        <v>54</v>
      </c>
      <c r="L81" s="10"/>
    </row>
    <row r="82" spans="1:12" ht="25.5">
      <c r="A82" s="1"/>
      <c r="B82" s="1"/>
      <c r="C82" s="1"/>
      <c r="D82" s="1"/>
      <c r="E82" s="1"/>
      <c r="F82" s="1"/>
      <c r="G82" s="1"/>
      <c r="H82" s="1"/>
      <c r="I82" s="1"/>
      <c r="J82" s="1">
        <v>2460</v>
      </c>
      <c r="K82" s="2" t="s">
        <v>53</v>
      </c>
      <c r="L82" s="10"/>
    </row>
    <row r="83" spans="1:12" ht="38.25">
      <c r="A83" s="1"/>
      <c r="B83" s="1"/>
      <c r="C83" s="1"/>
      <c r="D83" s="1"/>
      <c r="E83" s="1"/>
      <c r="F83" s="1"/>
      <c r="G83" s="1"/>
      <c r="H83" s="1"/>
      <c r="I83" s="1"/>
      <c r="J83" s="1">
        <v>3000</v>
      </c>
      <c r="K83" s="2" t="s">
        <v>59</v>
      </c>
      <c r="L83" s="10"/>
    </row>
    <row r="84" spans="1:12" ht="25.5">
      <c r="A84" s="1"/>
      <c r="B84" s="1"/>
      <c r="C84" s="1"/>
      <c r="D84" s="1"/>
      <c r="E84" s="1"/>
      <c r="F84" s="1"/>
      <c r="G84" s="1"/>
      <c r="H84" s="1"/>
      <c r="I84" s="1"/>
      <c r="J84" s="1">
        <v>2400</v>
      </c>
      <c r="K84" s="2" t="s">
        <v>58</v>
      </c>
      <c r="L84" s="10"/>
    </row>
    <row r="85" spans="1:12" ht="25.5">
      <c r="A85" s="1"/>
      <c r="B85" s="1"/>
      <c r="C85" s="1"/>
      <c r="D85" s="1"/>
      <c r="E85" s="1"/>
      <c r="F85" s="1"/>
      <c r="G85" s="1"/>
      <c r="H85" s="1"/>
      <c r="I85" s="1"/>
      <c r="J85" s="1">
        <v>3580</v>
      </c>
      <c r="K85" s="2" t="s">
        <v>57</v>
      </c>
      <c r="L85" s="10"/>
    </row>
    <row r="86" spans="1:12" ht="51">
      <c r="A86" s="1"/>
      <c r="B86" s="1"/>
      <c r="C86" s="1"/>
      <c r="D86" s="1"/>
      <c r="E86" s="1"/>
      <c r="F86" s="1"/>
      <c r="G86" s="1"/>
      <c r="H86" s="1"/>
      <c r="I86" s="1"/>
      <c r="J86" s="1">
        <v>5310</v>
      </c>
      <c r="K86" s="2" t="s">
        <v>71</v>
      </c>
      <c r="L86" s="10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>
        <f t="shared" si="0"/>
        <v>0</v>
      </c>
    </row>
    <row r="88" spans="1:12" ht="12.75">
      <c r="A88" s="1"/>
      <c r="B88" s="1">
        <v>2282</v>
      </c>
      <c r="C88" s="1">
        <v>99000</v>
      </c>
      <c r="D88" s="1"/>
      <c r="E88" s="1"/>
      <c r="F88" s="1"/>
      <c r="G88" s="1"/>
      <c r="H88" s="1"/>
      <c r="I88" s="1"/>
      <c r="J88" s="1"/>
      <c r="K88" s="1" t="s">
        <v>49</v>
      </c>
      <c r="L88" s="10">
        <f t="shared" si="0"/>
        <v>99000</v>
      </c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0">
        <f t="shared" si="0"/>
        <v>0</v>
      </c>
    </row>
    <row r="90" spans="1:12" ht="12.75">
      <c r="A90" s="1"/>
      <c r="B90" s="1">
        <v>2610</v>
      </c>
      <c r="C90" s="1">
        <v>163600</v>
      </c>
      <c r="D90" s="1"/>
      <c r="E90" s="1"/>
      <c r="F90" s="1" t="s">
        <v>42</v>
      </c>
      <c r="G90" s="1"/>
      <c r="H90" s="1"/>
      <c r="I90" s="1"/>
      <c r="J90" s="1">
        <f>45693.72+14694.68+7823.89+7620</f>
        <v>75832.29000000001</v>
      </c>
      <c r="K90" s="1" t="s">
        <v>50</v>
      </c>
      <c r="L90" s="10">
        <f t="shared" si="0"/>
        <v>87767.70999999999</v>
      </c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0">
        <f t="shared" si="0"/>
        <v>0</v>
      </c>
    </row>
    <row r="92" spans="1:12" ht="12.75">
      <c r="A92" s="1"/>
      <c r="B92" s="1">
        <v>2610</v>
      </c>
      <c r="C92" s="1">
        <v>690948</v>
      </c>
      <c r="D92" s="1"/>
      <c r="E92" s="1"/>
      <c r="F92" s="1" t="s">
        <v>43</v>
      </c>
      <c r="G92" s="1"/>
      <c r="H92" s="1"/>
      <c r="I92" s="1"/>
      <c r="J92" s="1">
        <f>115591.66+30476.27+15000+39209.95</f>
        <v>200277.88</v>
      </c>
      <c r="K92" s="1" t="s">
        <v>50</v>
      </c>
      <c r="L92" s="10">
        <f t="shared" si="0"/>
        <v>490670.12</v>
      </c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0">
        <f t="shared" si="0"/>
        <v>0</v>
      </c>
    </row>
    <row r="94" spans="1:12" ht="12.75">
      <c r="A94" s="1"/>
      <c r="B94" s="1">
        <v>2610</v>
      </c>
      <c r="C94" s="1">
        <v>414977</v>
      </c>
      <c r="D94" s="1"/>
      <c r="E94" s="1"/>
      <c r="F94" s="1" t="s">
        <v>44</v>
      </c>
      <c r="G94" s="1"/>
      <c r="H94" s="1"/>
      <c r="I94" s="1"/>
      <c r="J94" s="1">
        <f>217091.19+59508.46+24659.19+24940</f>
        <v>326198.84</v>
      </c>
      <c r="K94" s="1" t="s">
        <v>50</v>
      </c>
      <c r="L94" s="10">
        <f t="shared" si="0"/>
        <v>88778.15999999997</v>
      </c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0">
        <f t="shared" si="0"/>
        <v>0</v>
      </c>
    </row>
    <row r="96" spans="1:12" ht="12.75">
      <c r="A96" s="1"/>
      <c r="B96" s="26" t="s">
        <v>45</v>
      </c>
      <c r="C96" s="27"/>
      <c r="D96" s="27"/>
      <c r="E96" s="27"/>
      <c r="F96" s="27"/>
      <c r="G96" s="27"/>
      <c r="H96" s="27"/>
      <c r="I96" s="27"/>
      <c r="J96" s="28"/>
      <c r="K96" s="1"/>
      <c r="L96" s="10">
        <f t="shared" si="0"/>
        <v>0</v>
      </c>
    </row>
    <row r="97" spans="1:12" ht="12.75">
      <c r="A97" s="1"/>
      <c r="B97" s="1">
        <v>80800</v>
      </c>
      <c r="C97" s="1">
        <v>18474195</v>
      </c>
      <c r="D97" s="1"/>
      <c r="E97" s="1"/>
      <c r="F97" s="1" t="s">
        <v>46</v>
      </c>
      <c r="G97" s="1"/>
      <c r="H97" s="1"/>
      <c r="I97" s="1"/>
      <c r="J97" s="1">
        <f>5547799.83+1462823.16+1005163.89+4440.49+68510+33675+548488.93</f>
        <v>8670901.3</v>
      </c>
      <c r="K97" s="1" t="s">
        <v>51</v>
      </c>
      <c r="L97" s="10">
        <f t="shared" si="0"/>
        <v>9803293.7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0"/>
        <v>0</v>
      </c>
    </row>
    <row r="99" spans="1:12" ht="12.75">
      <c r="A99" s="1"/>
      <c r="B99" s="1">
        <v>91101</v>
      </c>
      <c r="C99" s="1">
        <v>591416</v>
      </c>
      <c r="D99" s="1"/>
      <c r="E99" s="1"/>
      <c r="F99" s="1" t="s">
        <v>47</v>
      </c>
      <c r="G99" s="1"/>
      <c r="H99" s="1"/>
      <c r="I99" s="1"/>
      <c r="J99" s="1">
        <f>179575.39+72662.92+40209</f>
        <v>292447.31</v>
      </c>
      <c r="K99" s="1" t="s">
        <v>51</v>
      </c>
      <c r="L99" s="10">
        <f t="shared" si="0"/>
        <v>298968.69</v>
      </c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>
        <f t="shared" si="0"/>
        <v>0</v>
      </c>
    </row>
    <row r="101" spans="1:12" ht="12.75">
      <c r="A101" s="1"/>
      <c r="B101" s="1" t="s">
        <v>48</v>
      </c>
      <c r="C101" s="10">
        <f>C99+C97+C94+C92+C90+C88+C77+C74+C70+C66+C62+C43</f>
        <v>22038165</v>
      </c>
      <c r="D101" s="10"/>
      <c r="E101" s="10"/>
      <c r="F101" s="10"/>
      <c r="G101" s="10">
        <f>G99+G97+G94+G92+G90+G88+G77+G74+G70+G66+G62+G43</f>
        <v>398000</v>
      </c>
      <c r="H101" s="10"/>
      <c r="I101" s="10"/>
      <c r="J101" s="10">
        <f>J99+J97+J94+J92+J90+J88+J77+J74+J70+J66+J62+J43</f>
        <v>9939728.32</v>
      </c>
      <c r="K101" s="10"/>
      <c r="L101" s="10">
        <f>L99+L97+L94+L92+L90+L88+L77+L74+L70+L66+L62+L43</f>
        <v>12098436.68</v>
      </c>
    </row>
  </sheetData>
  <mergeCells count="6">
    <mergeCell ref="B69:J69"/>
    <mergeCell ref="B96:J96"/>
    <mergeCell ref="A10:J10"/>
    <mergeCell ref="B41:H41"/>
    <mergeCell ref="B61:H61"/>
    <mergeCell ref="B65:J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2015-06-24T10:58:08Z</dcterms:modified>
  <cp:category/>
  <cp:version/>
  <cp:contentType/>
  <cp:contentStatus/>
</cp:coreProperties>
</file>